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Лист1!$A$1:$M$69</definedName>
    <definedName name="_xlnm.Print_Area" localSheetId="1">Лист2!$A$1:$Q$73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3" i="2" l="1"/>
  <c r="M13" i="2"/>
  <c r="O13" i="2"/>
  <c r="I13" i="2"/>
  <c r="O33" i="2"/>
  <c r="O32" i="2"/>
  <c r="O31" i="2"/>
  <c r="O30" i="2"/>
  <c r="O29" i="2"/>
  <c r="P72" i="2" l="1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N64" i="2"/>
  <c r="M64" i="2"/>
  <c r="L64" i="2"/>
  <c r="K64" i="2"/>
  <c r="J64" i="2"/>
  <c r="I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N56" i="2"/>
  <c r="M56" i="2"/>
  <c r="L56" i="2"/>
  <c r="K56" i="2"/>
  <c r="J56" i="2"/>
  <c r="I56" i="2"/>
  <c r="P55" i="2"/>
  <c r="O55" i="2"/>
  <c r="P54" i="2"/>
  <c r="O54" i="2"/>
  <c r="P53" i="2"/>
  <c r="O53" i="2"/>
  <c r="N52" i="2"/>
  <c r="M52" i="2"/>
  <c r="L52" i="2"/>
  <c r="K52" i="2"/>
  <c r="J52" i="2"/>
  <c r="I52" i="2"/>
  <c r="P51" i="2"/>
  <c r="O51" i="2"/>
  <c r="P50" i="2"/>
  <c r="O50" i="2"/>
  <c r="P49" i="2"/>
  <c r="O49" i="2"/>
  <c r="N48" i="2"/>
  <c r="M48" i="2"/>
  <c r="L48" i="2"/>
  <c r="K48" i="2"/>
  <c r="J48" i="2"/>
  <c r="I48" i="2"/>
  <c r="P47" i="2"/>
  <c r="O47" i="2"/>
  <c r="P46" i="2"/>
  <c r="O46" i="2"/>
  <c r="P45" i="2"/>
  <c r="O45" i="2"/>
  <c r="P44" i="2"/>
  <c r="O44" i="2"/>
  <c r="P43" i="2"/>
  <c r="O43" i="2"/>
  <c r="P42" i="2"/>
  <c r="O42" i="2"/>
  <c r="N41" i="2"/>
  <c r="M41" i="2"/>
  <c r="L41" i="2"/>
  <c r="K41" i="2"/>
  <c r="J41" i="2"/>
  <c r="I41" i="2"/>
  <c r="O36" i="2"/>
  <c r="O35" i="2"/>
  <c r="O28" i="2"/>
  <c r="O27" i="2"/>
  <c r="O26" i="2"/>
  <c r="O24" i="2"/>
  <c r="O21" i="2"/>
  <c r="O20" i="2"/>
  <c r="O19" i="2"/>
  <c r="O18" i="2"/>
  <c r="O17" i="2"/>
  <c r="O16" i="2"/>
  <c r="O15" i="2"/>
  <c r="G69" i="1"/>
  <c r="G68" i="1"/>
  <c r="L67" i="1"/>
  <c r="J67" i="1"/>
  <c r="I67" i="1"/>
  <c r="H67" i="1"/>
  <c r="G67" i="1"/>
  <c r="G65" i="1"/>
  <c r="G64" i="1"/>
  <c r="G63" i="1"/>
  <c r="G62" i="1"/>
  <c r="G61" i="1"/>
  <c r="G60" i="1"/>
  <c r="G59" i="1"/>
  <c r="G58" i="1"/>
  <c r="M57" i="1"/>
  <c r="L57" i="1"/>
  <c r="K57" i="1"/>
  <c r="J57" i="1"/>
  <c r="I57" i="1"/>
  <c r="H57" i="1"/>
  <c r="G57" i="1" s="1"/>
  <c r="G56" i="1"/>
  <c r="G55" i="1"/>
  <c r="G54" i="1"/>
  <c r="G53" i="1"/>
  <c r="G52" i="1"/>
  <c r="G51" i="1"/>
  <c r="G50" i="1"/>
  <c r="M49" i="1"/>
  <c r="L49" i="1"/>
  <c r="K49" i="1"/>
  <c r="J49" i="1"/>
  <c r="I49" i="1"/>
  <c r="H49" i="1"/>
  <c r="G49" i="1" s="1"/>
  <c r="G48" i="1"/>
  <c r="G47" i="1"/>
  <c r="G46" i="1"/>
  <c r="M45" i="1"/>
  <c r="L45" i="1"/>
  <c r="K45" i="1"/>
  <c r="J45" i="1"/>
  <c r="I45" i="1"/>
  <c r="H45" i="1"/>
  <c r="G45" i="1" s="1"/>
  <c r="G44" i="1"/>
  <c r="G43" i="1"/>
  <c r="G42" i="1"/>
  <c r="M41" i="1"/>
  <c r="L41" i="1"/>
  <c r="K41" i="1"/>
  <c r="J41" i="1"/>
  <c r="I41" i="1"/>
  <c r="H41" i="1"/>
  <c r="G41" i="1" s="1"/>
  <c r="P9" i="1" s="1"/>
  <c r="G40" i="1"/>
  <c r="G39" i="1"/>
  <c r="G38" i="1"/>
  <c r="G37" i="1"/>
  <c r="G36" i="1"/>
  <c r="G35" i="1"/>
  <c r="M34" i="1"/>
  <c r="L34" i="1"/>
  <c r="K34" i="1"/>
  <c r="J34" i="1"/>
  <c r="I34" i="1"/>
  <c r="H34" i="1"/>
  <c r="G34" i="1"/>
  <c r="G32" i="1"/>
  <c r="G31" i="1"/>
  <c r="G30" i="1"/>
  <c r="G29" i="1"/>
  <c r="L28" i="1"/>
  <c r="J28" i="1"/>
  <c r="H28" i="1"/>
  <c r="G28" i="1"/>
  <c r="G27" i="1"/>
  <c r="G26" i="1"/>
  <c r="G25" i="1"/>
  <c r="G24" i="1"/>
  <c r="L23" i="1"/>
  <c r="J23" i="1"/>
  <c r="J9" i="1" s="1"/>
  <c r="H23" i="1"/>
  <c r="G23" i="1"/>
  <c r="G21" i="1"/>
  <c r="G20" i="1"/>
  <c r="G18" i="1"/>
  <c r="G17" i="1"/>
  <c r="G16" i="1"/>
  <c r="G15" i="1"/>
  <c r="G14" i="1"/>
  <c r="G13" i="1"/>
  <c r="G12" i="1"/>
  <c r="G11" i="1"/>
  <c r="G10" i="1"/>
  <c r="L9" i="1"/>
  <c r="N9" i="1" s="1"/>
  <c r="H9" i="1"/>
  <c r="P41" i="2" l="1"/>
  <c r="P48" i="2"/>
  <c r="P52" i="2"/>
  <c r="P56" i="2"/>
  <c r="P64" i="2"/>
  <c r="O41" i="2"/>
  <c r="O48" i="2"/>
  <c r="O52" i="2"/>
  <c r="O56" i="2"/>
  <c r="O64" i="2"/>
  <c r="G9" i="1"/>
</calcChain>
</file>

<file path=xl/sharedStrings.xml><?xml version="1.0" encoding="utf-8"?>
<sst xmlns="http://schemas.openxmlformats.org/spreadsheetml/2006/main" count="537" uniqueCount="170">
  <si>
    <t>Додаток 2</t>
  </si>
  <si>
    <r>
      <rPr>
        <sz val="14"/>
        <color rgb="FF000000"/>
        <rFont val="Times New Roman"/>
        <family val="1"/>
        <charset val="204"/>
      </rPr>
      <t xml:space="preserve">
Завдання і заходи реалізації   
«Програми захисту населення і території Горохівської міської ради 
від надзвичайних ситуацій техногенного та природного характеру на 2026-2028 роки»
</t>
    </r>
  </si>
  <si>
    <t>№</t>
  </si>
  <si>
    <t>Назва заходу</t>
  </si>
  <si>
    <t xml:space="preserve">Відповідальний
виконавець
</t>
  </si>
  <si>
    <t>Одиниця виміру</t>
  </si>
  <si>
    <t>Кількість</t>
  </si>
  <si>
    <t xml:space="preserve">Обсяги фінансування (тис. грн.) </t>
  </si>
  <si>
    <t>Усього</t>
  </si>
  <si>
    <t xml:space="preserve">2026-2028 роки </t>
  </si>
  <si>
    <t>у тому числі</t>
  </si>
  <si>
    <t>Міський  бюджет</t>
  </si>
  <si>
    <t>Інші кошти</t>
  </si>
  <si>
    <t>-</t>
  </si>
  <si>
    <t>Забезпечення засобами індивідуального захисту органів дихання працівників організацій та установ Горохівської міської ради.</t>
  </si>
  <si>
    <t>Горохівська міська рада, керівники організацій та установ</t>
  </si>
  <si>
    <t>Обладнання системою протипожежного захисту будівель та приміщень загальноосвітніх шкіл, дошкільних навчальних закладах, будинках культури, ФАП і т.д., Обладнання тривожними кнопками закладів освіти</t>
  </si>
  <si>
    <t>Обробка вогнетривким розчином дерев’яних конструкцій  покрівель, проведення заміру опору ізоляції шкіл, дошкільних навчальних закладах, будинках культури, ФАП і т.д.</t>
  </si>
  <si>
    <t>Горохівська міська рада,  керівники організацій та установ,</t>
  </si>
  <si>
    <t xml:space="preserve">Придбання та перевірка вогнегасників, на об’єктах, підвідомчих Горохівській міській раді. </t>
  </si>
  <si>
    <t xml:space="preserve">9 ДПРЧ 1 ДПРЗ ГУДСНС України у Волинській області, </t>
  </si>
  <si>
    <t>--</t>
  </si>
  <si>
    <t>Перевірка та утримання в робочому стані пожежних гідрантів, пожежних водойм та водонапірних веж в населених пунктах Горохівської міської ради.</t>
  </si>
  <si>
    <t>Горохівська міська рада, керівники організацій та установ.</t>
  </si>
  <si>
    <t>Розробка та виготовлення друкарської продукції соціального спрямування для попередження пожеж у побуті та спалювання сухої рослинності</t>
  </si>
  <si>
    <t xml:space="preserve">Горохівська міська рада </t>
  </si>
  <si>
    <t>Влаштування штучних пожежних водойм на пожежонебезпечних  безводних ділянках в населених пунктах Горохівської міської ради.</t>
  </si>
  <si>
    <t>9 ДПРЧ 1 ДПРЗ ГУДСНС України у Волинській області.</t>
  </si>
  <si>
    <t>10.</t>
  </si>
  <si>
    <t>Забезпечення функціонування комунального закладу "ЦЕНТР БЕЗПЕКИ" Горохівської міської ради</t>
  </si>
  <si>
    <t xml:space="preserve">Горохівська міська рада  </t>
  </si>
  <si>
    <t>11.</t>
  </si>
  <si>
    <t xml:space="preserve">Створення місцевої автоматизованої системи централізованого оповіщення в населених пунктах Горохівської міської територіальної громади Луцького району Волинської області» </t>
  </si>
  <si>
    <t xml:space="preserve">Підвищення рівня безпеки в місцях масового відпочинку населення на водних об’єктах </t>
  </si>
  <si>
    <t>Створення місць масового відпочинку населення на водних об’єктах</t>
  </si>
  <si>
    <t>Забезпечення функціонування масового відпочинку населення на водних об’єктах</t>
  </si>
  <si>
    <t>Покращення стану утримання захисних споруд цивільного захисту комунальної форми власності</t>
  </si>
  <si>
    <t xml:space="preserve">Проведення капітальних та поточних ремонтів захисних споруд цивільного захисту комунальної 
власності
</t>
  </si>
  <si>
    <t xml:space="preserve">Горохівська міська оада
(міська комунальна власність)
</t>
  </si>
  <si>
    <t>Багатопрофільна лікарня              м. Горохів вул. Паркова, 23</t>
  </si>
  <si>
    <t>КЗ Горохівська БЛ</t>
  </si>
  <si>
    <t>ЗОШ І-ІІІ ст. №1 м. Горохів, вул. Лисенка, 26</t>
  </si>
  <si>
    <t>Управління з гуманітарних питань Горохівської міської ради</t>
  </si>
  <si>
    <t xml:space="preserve">ЗОШ І-ІІІ ст. 
 с. Підбереззя
</t>
  </si>
  <si>
    <t>Міський краєзнавчий музей   м. Горохів, вул. Незалеж-ності, 2а</t>
  </si>
  <si>
    <t>Придбання спеціального обладнання для захисних споруд цивільного захисту комунальної власності</t>
  </si>
  <si>
    <t>ЦРЛ    м. Горохів вул. Паркова, 23</t>
  </si>
  <si>
    <t>Створення матеріальних резервів для запобігання та ліквідації надзвичайних ситуацій</t>
  </si>
  <si>
    <t>Придбання будівельних матеріалів</t>
  </si>
  <si>
    <t>Цемент</t>
  </si>
  <si>
    <t>тонн</t>
  </si>
  <si>
    <t>Шифер</t>
  </si>
  <si>
    <t>тис. шт</t>
  </si>
  <si>
    <t>Цегла</t>
  </si>
  <si>
    <t>Руберойд</t>
  </si>
  <si>
    <t>рулонів</t>
  </si>
  <si>
    <t>Цвяхи різні</t>
  </si>
  <si>
    <t>Ліс будівельний</t>
  </si>
  <si>
    <t>м3</t>
  </si>
  <si>
    <t>Паливно-мастильні матеріали</t>
  </si>
  <si>
    <t>Бензин А-95</t>
  </si>
  <si>
    <t>тис. л</t>
  </si>
  <si>
    <t>Дизельне пальне</t>
  </si>
  <si>
    <t xml:space="preserve">Масла моторні </t>
  </si>
  <si>
    <t>Дезінфікуючі засоби</t>
  </si>
  <si>
    <t>Мило</t>
  </si>
  <si>
    <t>шт</t>
  </si>
  <si>
    <t>Хлорне вапно</t>
  </si>
  <si>
    <t>кг</t>
  </si>
  <si>
    <t>Дезактин</t>
  </si>
  <si>
    <t>кг.</t>
  </si>
  <si>
    <t>Речове майно</t>
  </si>
  <si>
    <t>Сірники</t>
  </si>
  <si>
    <t>коро бок</t>
  </si>
  <si>
    <t>Свічки</t>
  </si>
  <si>
    <t>шт.</t>
  </si>
  <si>
    <t xml:space="preserve">Намет УСТ-56 </t>
  </si>
  <si>
    <t>Мішки (пісок, грунт)</t>
  </si>
  <si>
    <t>Плівка поліпропіленова (прозора)</t>
  </si>
  <si>
    <t>п.м.,(рулон)</t>
  </si>
  <si>
    <t>Гучномовець (мегафон)</t>
  </si>
  <si>
    <t>Ємкість для питної водл (2000л)</t>
  </si>
  <si>
    <t>Продовольство</t>
  </si>
  <si>
    <t xml:space="preserve">Крупи </t>
  </si>
  <si>
    <t>Макаронні вироби</t>
  </si>
  <si>
    <t>Цукор</t>
  </si>
  <si>
    <t>Чай</t>
  </si>
  <si>
    <t>пачок</t>
  </si>
  <si>
    <t>Сіль</t>
  </si>
  <si>
    <t>Борошно</t>
  </si>
  <si>
    <t>Олія</t>
  </si>
  <si>
    <t>л.</t>
  </si>
  <si>
    <t>Консерви м’ясні</t>
  </si>
  <si>
    <t>Покращення стану матеріально-технічного забезпечення підрозділів ДСНС</t>
  </si>
  <si>
    <t>Матеріально-технічного забезпечення підрозділів ДСНС розташованих на території Горохівської міської ради</t>
  </si>
  <si>
    <t xml:space="preserve">Горохівська міська рада, 
9 ДПРЧ 1 ДПРЗ ГУДСНС України у Волинській області
</t>
  </si>
  <si>
    <t>Придбання паливно-мастильних матеріалів для попередження та ліквідації пожеж на території населених пунктів Горохівської міської ради підрозділами  Управління ДСНС України у Волинській області</t>
  </si>
  <si>
    <t xml:space="preserve"> </t>
  </si>
  <si>
    <t>№ з/п</t>
  </si>
  <si>
    <t>Завдання</t>
  </si>
  <si>
    <t>Зміст заходів</t>
  </si>
  <si>
    <t>Термін</t>
  </si>
  <si>
    <t>Виконавці</t>
  </si>
  <si>
    <t>Джерела фінансування</t>
  </si>
  <si>
    <t>Обсяги фінансування по роках, тис. грн</t>
  </si>
  <si>
    <t>Очікуваний результат</t>
  </si>
  <si>
    <t>2026 рік</t>
  </si>
  <si>
    <t>2027 рік</t>
  </si>
  <si>
    <t>2028 рік</t>
  </si>
  <si>
    <t>Всього</t>
  </si>
  <si>
    <t>План</t>
  </si>
  <si>
    <t>Факт</t>
  </si>
  <si>
    <t>1. Захист населення і територій від пожеж та наслідків надзвчайних ситуацій</t>
  </si>
  <si>
    <t>2026-2028 рр.</t>
  </si>
  <si>
    <t>Місцевий бюджет</t>
  </si>
  <si>
    <t>Створено початковий резерв індивідуальних засобів захисту для забезпечення безпеки найбільш уразливих категорій населення (пенсіонерів, осіб з інвалідністю, матерів із дітьми)</t>
  </si>
  <si>
    <t>Приведення до належного протипожежного стану</t>
  </si>
  <si>
    <t>Обладнання системою протипожежного захисту будівель та приміщень загальноосвітніх шкіл, дошкільних навчальних закладах, будинках культури, МПТБ і т.д., обладнання тривожними кнопками закладів освіти</t>
  </si>
  <si>
    <t>Підвищено рівень пожежної безпеки та оперативного реагування на загрози у місцях масового перебування людей</t>
  </si>
  <si>
    <t>Обробка вогнетривким розчином дерев’яних конструкцій  покрівель, проведення заміру опору ізоляції шкіл, дошкільних навчальних закладах, будинках культури, МПТБ і т.д.</t>
  </si>
  <si>
    <t>Запобігання загорянню дахів комунальних установ у разі дії відкритого вогню або короткого замикання</t>
  </si>
  <si>
    <t>Придбання та перевірка вогнегасників, на об’єктах, підвідомчих Мар'янівській селищній раді</t>
  </si>
  <si>
    <t>Всі об’єкти громади забезпечені справними первинними засобами пожежогасіння</t>
  </si>
  <si>
    <t>Перевірка та утримання в робочому стані пожежних гідрантів, пожежних водойм та водонапірних веж в населених пунктах Мар'янівської селищної ради.</t>
  </si>
  <si>
    <t>Забезпечено належний технічний стан систем водопостачання для гасіння пожеж</t>
  </si>
  <si>
    <t>Інформаційне забезпечення та комунікація з громадськістю із популяризації добровільного пожежного руху</t>
  </si>
  <si>
    <t>Підвищено рівень інформованості населення щодо правил пожежної безпеки, особливо в сільській місцевості</t>
  </si>
  <si>
    <t>Приведення до належного стану</t>
  </si>
  <si>
    <t>Влаштування штучних пожежних водойм на пожежонебезпечних  безводних ділянках в населених пунктах Мар'янівської селищної ради.</t>
  </si>
  <si>
    <t>Створено необхідну інфраструктуру для автономного гасіння пожеж у віддалених або малодоступних селах</t>
  </si>
  <si>
    <t>Проведення „Дня цивільного захисту” та ”Тижня безпеки дитини”, проведення зборів - змагань юних рятувальників „Школа безпеки</t>
  </si>
  <si>
    <t>Підняття рівня знань безпеки життєдіяльності серед молодого покоління</t>
  </si>
  <si>
    <t xml:space="preserve">2. Створення місцевої автоматизованої системи централізованого оповіщення </t>
  </si>
  <si>
    <t xml:space="preserve">Створення місцевої автоматизованої системи централізованого оповіщення в населених пунктах Мар'янівської територіальної громади Луцького району Волинської області» </t>
  </si>
  <si>
    <t xml:space="preserve">Будівництво та введення в експлуатацію МАСЦО </t>
  </si>
  <si>
    <t>Державний і міскевий бюджет, позабюджетні кошти, не заборонені законодавством</t>
  </si>
  <si>
    <t>Будівництво та введено в експлуатацію сучасну Місцеву автоматизовану систему централізованого оповіщення (МАСЦО)</t>
  </si>
  <si>
    <t>3. Покращення стану утримання захисних споруд цивільного захисту комунальної форми власності</t>
  </si>
  <si>
    <t>– Відновлено працездатність захисних споруд;
– Забезпечено умови для тимчасового укриття населення у разі надзвичайних ситуацій;
– Поліпшено технічний стан та протиаварійний захист об’єктів.</t>
  </si>
  <si>
    <t>4. Забезпечення аварійно-рятувальних робіт</t>
  </si>
  <si>
    <t>Придбання матеріалів для забезпечення функціонування пожежно-рятувальних підрозділів державних пожежно-рятувальних частин, добровільної (місцевої) пожежної охорони шляхом оновлення матеріально-технічної бази, виконання заходів енергоефективності та покращення соціально-побутових умов рятувальників</t>
  </si>
  <si>
    <t>Мар'янівська селищна рада    1 ДПРЗ ГУДСНС України у Волинській області</t>
  </si>
  <si>
    <t>Швидке реагування на НС</t>
  </si>
  <si>
    <t>Придбання паливно-мастильних матеріалів для попередження (в межах реалізації проєкту офіцер-рятувальник громади) та для ліквідації пожеж на території населених пунктів сільської ради пожежно-рятувальними підрозділами</t>
  </si>
  <si>
    <t>ГУ ДСНС України у Волинській області, Луцьке РУ ЦЗ та ПД ГУ ДСНС України у Волинській області, 1 ДПРЗ ГУ ДСНС України у Волинській області</t>
  </si>
  <si>
    <t>Придбання пожежно-рятувального обладнання та  захисного одягу пожежних-рятувальників</t>
  </si>
  <si>
    <t>Забезпечення функціонування пожежно-рятувальних підрозділів</t>
  </si>
  <si>
    <t>Придбання матеріально-технічних засобів, автотранспортної техніки, аварійно- рятувального інструменту, пожежно-технічного обладнання та безпілотних літальних апаратів для виконання функцій офіцера рятувальника громади.</t>
  </si>
  <si>
    <t>Здійснення превентивних завдання щодо запобігання надзвичайним ситуаціям</t>
  </si>
  <si>
    <t>Закупівля предметів та матеріалів для облаштування робочого місця офіцера- рятувальника громади.</t>
  </si>
  <si>
    <t>5. Створення матеріальних резервів для запобігання та ліквідації надзвичайних ситуацій</t>
  </si>
  <si>
    <t>Мар'янівська селищна рада, підприємства, установи, та організацій</t>
  </si>
  <si>
    <t>Накопичення  мат резерву для ліквідації НС</t>
  </si>
  <si>
    <t>Мар'янівська селищна рада та її структурні підрозділи, відділи, установи, заклади і підприємства</t>
  </si>
  <si>
    <t>Мар'янівська селищна рада та її структурні підрозділи, відділи, установи, заклади і підприємства, 1 ДПРЗ ГУДСНС України у Волинській області</t>
  </si>
  <si>
    <r>
      <t xml:space="preserve">Мар'янівська селищна рада та її структурні підрозділи, відділи, установи, заклади і підприємства, </t>
    </r>
    <r>
      <rPr>
        <sz val="12"/>
        <rFont val="Times New Roman"/>
        <family val="1"/>
        <charset val="128"/>
      </rPr>
      <t>Луцьке РУ ЦЗ та ПД ГУ ДСНС України у Волинській області</t>
    </r>
  </si>
  <si>
    <t>Поточний ремонт найпростішого укриття Борочичевського ліцею</t>
  </si>
  <si>
    <t>Поточний ремонт найпростішого укриття Бужанського ліцею</t>
  </si>
  <si>
    <t>Капітальний ремонт найпростішого укриття Мар'янівського ліцею с-ще Мар'янівка, вул. Соборна,12А</t>
  </si>
  <si>
    <t>Поточний ремонт найпростішого укриття Ржищівської гімназії</t>
  </si>
  <si>
    <t>Поточний ремонт найпростішого укриття ЗДО "Зернятко" с.Цегів</t>
  </si>
  <si>
    <t>Поточний ремонт найпростішого укриття ЗДО "Берізка" с.Борочиче</t>
  </si>
  <si>
    <t>Поточний ремонт найпростішого укриття клуб с. Брани</t>
  </si>
  <si>
    <t>Поточний ремонт найпростішого укриття НД "Просвіта" с.Галичани</t>
  </si>
  <si>
    <r>
      <t xml:space="preserve">Мар'янівська селищна рада,  </t>
    </r>
    <r>
      <rPr>
        <sz val="12"/>
        <rFont val="Times New Roman"/>
        <family val="1"/>
      </rPr>
      <t>ГУ ДСНС України у Волинській області, Луцьке районне управління цивільного захисту та превентивної діяльності ГУ ДСНС України у Волинській області.</t>
    </r>
  </si>
  <si>
    <r>
      <t xml:space="preserve">Мар'янівська селищна рада,  </t>
    </r>
    <r>
      <rPr>
        <sz val="12"/>
        <rFont val="Times New Roman"/>
        <family val="1"/>
        <charset val="128"/>
      </rPr>
      <t>ГУ ДСНС України у Волинській області, Луцьке районне управління цивільного захисту та превентивної діяльності ГУ ДСНС України у Волинській області</t>
    </r>
  </si>
  <si>
    <t>Забезпечення засобами індивідуального захисту органів дихання працівників організацій та установ Мар'янівської селищної ради</t>
  </si>
  <si>
    <t>Придбання засобів РХЗ, які необхідно накопичити для непрацюючого населення, а також ЗЗСО, ЗДО</t>
  </si>
  <si>
    <t xml:space="preserve">ЗАТВЕРДЖЕНО:
рішення Мар’янівської селищної ради
від ___ березня 2026 року № __/__
</t>
  </si>
  <si>
    <r>
      <t xml:space="preserve">Завдання і заходи реалізації   
«Програми захисту населення і території Мар'янівської селищної ради від надзвичайних ситуацій техногенного та природного характеру на 2026-2028 роки»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>(</t>
    </r>
    <r>
      <rPr>
        <b/>
        <sz val="14"/>
        <color theme="1"/>
        <rFont val="Times New Roman"/>
        <family val="1"/>
        <charset val="204"/>
      </rPr>
      <t>Додаток 1</t>
    </r>
    <r>
      <rPr>
        <sz val="14"/>
        <color theme="1"/>
        <rFont val="Times New Roman"/>
        <family val="1"/>
        <charset val="204"/>
      </rPr>
      <t xml:space="preserve"> до Програми захисту населення і території Мар'янівської селищної ради від надзвичайних ситуацій техногенного та природного характеру на 2026-2028 роки», затвердженої рішенням селищної ради від 23.12.2025 року № 60/4 у новій редакції)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</si>
</sst>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128"/>
    </font>
    <font>
      <sz val="12"/>
      <color theme="1"/>
      <name val="Times New Roman"/>
      <family val="1"/>
      <charset val="1"/>
    </font>
    <font>
      <sz val="14"/>
      <color rgb="FF000000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wrapText="1" shrinkToFit="1"/>
    </xf>
    <xf numFmtId="0" fontId="1" fillId="0" borderId="0" xfId="0" applyFont="1" applyBorder="1" applyAlignment="1">
      <alignment wrapText="1" shrinkToFit="1"/>
    </xf>
    <xf numFmtId="0" fontId="2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textRotation="90" wrapText="1" shrinkToFit="1"/>
    </xf>
    <xf numFmtId="0" fontId="5" fillId="0" borderId="4" xfId="0" applyFont="1" applyBorder="1" applyAlignment="1">
      <alignment horizontal="center" vertical="center" textRotation="90" wrapText="1" shrinkToFit="1"/>
    </xf>
    <xf numFmtId="0" fontId="5" fillId="0" borderId="4" xfId="0" applyFont="1" applyBorder="1" applyAlignment="1">
      <alignment horizontal="left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2" fontId="5" fillId="0" borderId="3" xfId="0" applyNumberFormat="1" applyFont="1" applyBorder="1" applyAlignment="1">
      <alignment horizontal="left" vertical="center" wrapText="1" shrinkToFit="1"/>
    </xf>
    <xf numFmtId="2" fontId="6" fillId="0" borderId="3" xfId="0" applyNumberFormat="1" applyFont="1" applyBorder="1" applyAlignment="1">
      <alignment horizontal="left" vertical="center" wrapText="1" shrinkToFit="1"/>
    </xf>
    <xf numFmtId="2" fontId="7" fillId="0" borderId="3" xfId="0" applyNumberFormat="1" applyFont="1" applyBorder="1" applyAlignment="1">
      <alignment horizontal="left" vertical="center" wrapText="1" shrinkToFit="1"/>
    </xf>
    <xf numFmtId="2" fontId="7" fillId="0" borderId="4" xfId="0" applyNumberFormat="1" applyFont="1" applyBorder="1" applyAlignment="1">
      <alignment horizontal="left" vertical="center" wrapText="1" shrinkToFit="1"/>
    </xf>
    <xf numFmtId="2" fontId="0" fillId="0" borderId="0" xfId="0" applyNumberFormat="1" applyAlignment="1">
      <alignment wrapText="1" shrinkToFit="1"/>
    </xf>
    <xf numFmtId="0" fontId="8" fillId="0" borderId="2" xfId="0" applyFont="1" applyBorder="1" applyAlignment="1">
      <alignment vertical="top" wrapText="1" shrinkToFit="1"/>
    </xf>
    <xf numFmtId="2" fontId="8" fillId="0" borderId="3" xfId="0" applyNumberFormat="1" applyFont="1" applyBorder="1" applyAlignment="1">
      <alignment vertical="top" wrapText="1"/>
    </xf>
    <xf numFmtId="2" fontId="9" fillId="0" borderId="3" xfId="0" applyNumberFormat="1" applyFont="1" applyBorder="1" applyAlignment="1">
      <alignment vertical="top" wrapText="1"/>
    </xf>
    <xf numFmtId="2" fontId="8" fillId="0" borderId="3" xfId="0" applyNumberFormat="1" applyFont="1" applyBorder="1" applyAlignment="1">
      <alignment vertical="top" wrapText="1" shrinkToFit="1"/>
    </xf>
    <xf numFmtId="2" fontId="10" fillId="0" borderId="3" xfId="0" applyNumberFormat="1" applyFont="1" applyBorder="1" applyAlignment="1">
      <alignment horizontal="left" vertical="center" wrapText="1" shrinkToFit="1"/>
    </xf>
    <xf numFmtId="2" fontId="10" fillId="0" borderId="4" xfId="0" applyNumberFormat="1" applyFont="1" applyBorder="1" applyAlignment="1">
      <alignment horizontal="left" vertical="center" wrapText="1" shrinkToFit="1"/>
    </xf>
    <xf numFmtId="0" fontId="11" fillId="0" borderId="0" xfId="0" applyFont="1" applyAlignment="1">
      <alignment wrapText="1" shrinkToFit="1"/>
    </xf>
    <xf numFmtId="0" fontId="5" fillId="0" borderId="5" xfId="0" applyFont="1" applyBorder="1" applyAlignment="1">
      <alignment horizontal="left" vertical="top" wrapText="1" shrinkToFit="1"/>
    </xf>
    <xf numFmtId="2" fontId="5" fillId="0" borderId="6" xfId="0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2" fontId="5" fillId="0" borderId="6" xfId="0" applyNumberFormat="1" applyFont="1" applyBorder="1" applyAlignment="1">
      <alignment vertical="top" wrapText="1" shrinkToFit="1"/>
    </xf>
    <xf numFmtId="2" fontId="7" fillId="0" borderId="6" xfId="0" applyNumberFormat="1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2" fontId="5" fillId="0" borderId="4" xfId="0" applyNumberFormat="1" applyFont="1" applyBorder="1" applyAlignment="1">
      <alignment horizontal="left" vertical="center" wrapText="1" shrinkToFit="1"/>
    </xf>
    <xf numFmtId="0" fontId="0" fillId="0" borderId="0" xfId="0" applyAlignment="1">
      <alignment horizontal="center" wrapText="1" shrinkToFit="1"/>
    </xf>
    <xf numFmtId="0" fontId="12" fillId="0" borderId="0" xfId="0" applyFont="1" applyAlignment="1">
      <alignment shrinkToFit="1"/>
    </xf>
    <xf numFmtId="0" fontId="12" fillId="0" borderId="0" xfId="0" applyFont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wrapText="1" shrinkToFit="1"/>
    </xf>
    <xf numFmtId="2" fontId="16" fillId="2" borderId="3" xfId="0" applyNumberFormat="1" applyFont="1" applyFill="1" applyBorder="1" applyAlignment="1">
      <alignment horizontal="left" vertical="center" wrapText="1" shrinkToFit="1"/>
    </xf>
    <xf numFmtId="2" fontId="14" fillId="0" borderId="3" xfId="0" applyNumberFormat="1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2" fontId="16" fillId="0" borderId="3" xfId="0" applyNumberFormat="1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2" fontId="12" fillId="0" borderId="3" xfId="0" applyNumberFormat="1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2" fontId="12" fillId="0" borderId="0" xfId="0" applyNumberFormat="1" applyFont="1" applyAlignment="1">
      <alignment horizontal="left" vertical="center" wrapText="1" shrinkToFit="1"/>
    </xf>
    <xf numFmtId="2" fontId="1" fillId="0" borderId="0" xfId="0" applyNumberFormat="1" applyFont="1" applyAlignment="1">
      <alignment horizontal="left" vertical="center" wrapText="1" shrinkToFit="1"/>
    </xf>
    <xf numFmtId="2" fontId="4" fillId="0" borderId="3" xfId="0" applyNumberFormat="1" applyFont="1" applyBorder="1" applyAlignment="1">
      <alignment horizontal="left" vertical="center" wrapText="1" shrinkToFit="1"/>
    </xf>
    <xf numFmtId="2" fontId="4" fillId="2" borderId="3" xfId="0" applyNumberFormat="1" applyFont="1" applyFill="1" applyBorder="1" applyAlignment="1">
      <alignment horizontal="left" vertical="center" wrapText="1" shrinkToFit="1"/>
    </xf>
    <xf numFmtId="2" fontId="14" fillId="2" borderId="3" xfId="0" applyNumberFormat="1" applyFont="1" applyFill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shrinkToFit="1"/>
    </xf>
    <xf numFmtId="0" fontId="12" fillId="2" borderId="3" xfId="0" applyFont="1" applyFill="1" applyBorder="1" applyAlignment="1">
      <alignment horizontal="center" vertical="center" wrapText="1" shrinkToFit="1"/>
    </xf>
    <xf numFmtId="2" fontId="4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2" fontId="16" fillId="0" borderId="3" xfId="0" applyNumberFormat="1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 shrinkToFit="1"/>
    </xf>
    <xf numFmtId="2" fontId="12" fillId="2" borderId="14" xfId="0" applyNumberFormat="1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12" fillId="2" borderId="15" xfId="0" applyFont="1" applyFill="1" applyBorder="1" applyAlignment="1">
      <alignment horizontal="center" vertical="center" wrapText="1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left" vertical="center" wrapText="1" shrinkToFit="1"/>
    </xf>
    <xf numFmtId="0" fontId="12" fillId="2" borderId="4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 shrinkToFit="1"/>
    </xf>
    <xf numFmtId="2" fontId="4" fillId="0" borderId="12" xfId="0" applyNumberFormat="1" applyFont="1" applyBorder="1" applyAlignment="1">
      <alignment horizontal="left" vertical="center" wrapText="1" shrinkToFit="1"/>
    </xf>
    <xf numFmtId="0" fontId="12" fillId="2" borderId="12" xfId="0" applyFont="1" applyFill="1" applyBorder="1" applyAlignment="1">
      <alignment horizontal="left" vertical="center" wrapText="1" shrinkToFit="1"/>
    </xf>
    <xf numFmtId="2" fontId="12" fillId="0" borderId="12" xfId="0" applyNumberFormat="1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left" vertical="center" textRotation="89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2" fontId="7" fillId="0" borderId="8" xfId="0" applyNumberFormat="1" applyFont="1" applyBorder="1" applyAlignment="1">
      <alignment horizontal="left" vertical="center" wrapText="1" shrinkToFit="1"/>
    </xf>
    <xf numFmtId="2" fontId="5" fillId="0" borderId="3" xfId="0" applyNumberFormat="1" applyFont="1" applyBorder="1" applyAlignment="1">
      <alignment horizontal="left" vertical="center" wrapText="1" shrinkToFit="1"/>
    </xf>
    <xf numFmtId="2" fontId="7" fillId="0" borderId="9" xfId="0" applyNumberFormat="1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14" fillId="2" borderId="13" xfId="0" applyFont="1" applyFill="1" applyBorder="1" applyAlignment="1">
      <alignment horizontal="center" vertical="center" wrapText="1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2" fontId="4" fillId="0" borderId="3" xfId="0" applyNumberFormat="1" applyFont="1" applyBorder="1" applyAlignment="1">
      <alignment horizontal="left" vertical="center" wrapText="1" shrinkToFit="1"/>
    </xf>
    <xf numFmtId="2" fontId="17" fillId="0" borderId="3" xfId="0" applyNumberFormat="1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left" vertical="center" wrapText="1" shrinkToFit="1"/>
    </xf>
    <xf numFmtId="2" fontId="4" fillId="0" borderId="3" xfId="0" applyNumberFormat="1" applyFont="1" applyBorder="1" applyAlignment="1">
      <alignment horizontal="left" vertical="top" wrapText="1" shrinkToFit="1"/>
    </xf>
    <xf numFmtId="0" fontId="17" fillId="0" borderId="3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horizontal="left" vertical="center" wrapText="1" shrinkToFit="1"/>
    </xf>
    <xf numFmtId="2" fontId="4" fillId="0" borderId="12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31" zoomScale="60" zoomScaleNormal="60" workbookViewId="0">
      <selection activeCell="N9" sqref="N9"/>
    </sheetView>
  </sheetViews>
  <sheetFormatPr defaultColWidth="9.140625" defaultRowHeight="15"/>
  <cols>
    <col min="1" max="1" width="9.140625" style="1"/>
    <col min="2" max="2" width="38.5703125" style="1" customWidth="1"/>
    <col min="3" max="3" width="19.42578125" style="1" customWidth="1"/>
    <col min="4" max="4" width="27.28515625" style="1" customWidth="1"/>
    <col min="5" max="5" width="8.42578125" style="1" customWidth="1"/>
    <col min="6" max="6" width="9.5703125" style="1" customWidth="1"/>
    <col min="7" max="7" width="12.7109375" style="1" customWidth="1"/>
    <col min="8" max="8" width="10.42578125" style="1" customWidth="1"/>
    <col min="9" max="9" width="5.28515625" style="1" customWidth="1"/>
    <col min="10" max="10" width="12.140625" style="1" customWidth="1"/>
    <col min="11" max="11" width="5.140625" style="1" customWidth="1"/>
    <col min="12" max="12" width="14.42578125" style="1" customWidth="1"/>
    <col min="13" max="13" width="5.85546875" style="1" customWidth="1"/>
    <col min="14" max="16384" width="9.140625" style="1"/>
  </cols>
  <sheetData>
    <row r="1" spans="1:16" ht="68.25" customHeight="1">
      <c r="K1" s="2"/>
      <c r="L1" s="3" t="s">
        <v>0</v>
      </c>
      <c r="M1" s="4"/>
    </row>
    <row r="2" spans="1:16" ht="61.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6" ht="15" customHeight="1">
      <c r="A3" s="75" t="s">
        <v>2</v>
      </c>
      <c r="B3" s="76" t="s">
        <v>3</v>
      </c>
      <c r="C3" s="76"/>
      <c r="D3" s="76" t="s">
        <v>4</v>
      </c>
      <c r="E3" s="77" t="s">
        <v>5</v>
      </c>
      <c r="F3" s="76" t="s">
        <v>6</v>
      </c>
      <c r="G3" s="78" t="s">
        <v>7</v>
      </c>
      <c r="H3" s="78"/>
      <c r="I3" s="78"/>
      <c r="J3" s="78"/>
      <c r="K3" s="78"/>
      <c r="L3" s="78"/>
      <c r="M3" s="78"/>
    </row>
    <row r="4" spans="1:16" ht="15" customHeight="1">
      <c r="A4" s="75"/>
      <c r="B4" s="76"/>
      <c r="C4" s="76"/>
      <c r="D4" s="76"/>
      <c r="E4" s="77"/>
      <c r="F4" s="76"/>
      <c r="G4" s="79" t="s">
        <v>8</v>
      </c>
      <c r="H4" s="78" t="s">
        <v>9</v>
      </c>
      <c r="I4" s="78"/>
      <c r="J4" s="78"/>
      <c r="K4" s="78"/>
      <c r="L4" s="78"/>
      <c r="M4" s="78"/>
    </row>
    <row r="5" spans="1:16" ht="15" customHeight="1">
      <c r="A5" s="75"/>
      <c r="B5" s="76"/>
      <c r="C5" s="76"/>
      <c r="D5" s="76"/>
      <c r="E5" s="77"/>
      <c r="F5" s="76"/>
      <c r="G5" s="79"/>
      <c r="H5" s="78" t="s">
        <v>10</v>
      </c>
      <c r="I5" s="78"/>
      <c r="J5" s="78"/>
      <c r="K5" s="78"/>
      <c r="L5" s="78"/>
      <c r="M5" s="78"/>
    </row>
    <row r="6" spans="1:16" ht="15" customHeight="1">
      <c r="A6" s="75"/>
      <c r="B6" s="76"/>
      <c r="C6" s="76"/>
      <c r="D6" s="76"/>
      <c r="E6" s="77"/>
      <c r="F6" s="76"/>
      <c r="G6" s="79"/>
      <c r="H6" s="79">
        <v>2026</v>
      </c>
      <c r="I6" s="79"/>
      <c r="J6" s="79">
        <v>2027</v>
      </c>
      <c r="K6" s="79"/>
      <c r="L6" s="78">
        <v>2028</v>
      </c>
      <c r="M6" s="78"/>
    </row>
    <row r="7" spans="1:16" ht="83.25" customHeight="1">
      <c r="A7" s="75"/>
      <c r="B7" s="76"/>
      <c r="C7" s="76"/>
      <c r="D7" s="76"/>
      <c r="E7" s="77"/>
      <c r="F7" s="76"/>
      <c r="G7" s="79"/>
      <c r="H7" s="7" t="s">
        <v>11</v>
      </c>
      <c r="I7" s="7" t="s">
        <v>12</v>
      </c>
      <c r="J7" s="7" t="s">
        <v>11</v>
      </c>
      <c r="K7" s="7" t="s">
        <v>12</v>
      </c>
      <c r="L7" s="7" t="s">
        <v>11</v>
      </c>
      <c r="M7" s="8" t="s">
        <v>12</v>
      </c>
    </row>
    <row r="8" spans="1:16" ht="15.75">
      <c r="A8" s="5">
        <v>1</v>
      </c>
      <c r="B8" s="6">
        <v>2</v>
      </c>
      <c r="C8" s="6"/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  <c r="M8" s="9">
        <v>12</v>
      </c>
    </row>
    <row r="9" spans="1:16" ht="39.75" customHeight="1">
      <c r="A9" s="10"/>
      <c r="B9" s="11"/>
      <c r="C9" s="11"/>
      <c r="D9" s="11"/>
      <c r="E9" s="11"/>
      <c r="F9" s="11"/>
      <c r="G9" s="12">
        <f>G10+G11+G12+G13+G14+G15+G16+G17+G18+G20+G21+G23+G28+G34+G41+G49+G45+G57+G67</f>
        <v>35760.120000000003</v>
      </c>
      <c r="H9" s="12">
        <f>H10+H11+H12+H13+H14+H15+H16+H17+H18+H20+H21+H23+H28+H34+H41+H45+H49+H57+H67</f>
        <v>11798.74</v>
      </c>
      <c r="I9" s="13" t="s">
        <v>13</v>
      </c>
      <c r="J9" s="12">
        <f>J10+J11+J12+J13+J14+J15+J16+J17+J18+J20+J21+J23+J28+J34+J41+J45+J49+J57+J67</f>
        <v>13897.74</v>
      </c>
      <c r="K9" s="13" t="s">
        <v>13</v>
      </c>
      <c r="L9" s="12">
        <f>L10+L11+L12+L13+L14+L15+L16+L17+L18+L20+L21+L23+L28+L34+L41+L45+L49+L57+L67</f>
        <v>10063.64</v>
      </c>
      <c r="M9" s="14" t="s">
        <v>13</v>
      </c>
      <c r="N9" s="15">
        <f>L9+J9+H9</f>
        <v>35760.119999999995</v>
      </c>
      <c r="P9" s="15">
        <f>G10+G11+G12+G13+G14+G15+G16+G17+G18+G20+G21+G23+G28+G34+G41+G49+G45+G57+G67</f>
        <v>35760.120000000003</v>
      </c>
    </row>
    <row r="10" spans="1:16" ht="63">
      <c r="A10" s="10">
        <v>1</v>
      </c>
      <c r="B10" s="11" t="s">
        <v>14</v>
      </c>
      <c r="C10" s="11"/>
      <c r="D10" s="11" t="s">
        <v>15</v>
      </c>
      <c r="E10" s="11"/>
      <c r="F10" s="11"/>
      <c r="G10" s="12">
        <f t="shared" ref="G10:G18" si="0">H10+J10+L10</f>
        <v>60</v>
      </c>
      <c r="H10" s="13">
        <v>20</v>
      </c>
      <c r="I10" s="13" t="s">
        <v>13</v>
      </c>
      <c r="J10" s="13">
        <v>20</v>
      </c>
      <c r="K10" s="13" t="s">
        <v>13</v>
      </c>
      <c r="L10" s="13">
        <v>20</v>
      </c>
      <c r="M10" s="14" t="s">
        <v>13</v>
      </c>
    </row>
    <row r="11" spans="1:16" ht="66" customHeight="1">
      <c r="A11" s="10">
        <v>2</v>
      </c>
      <c r="B11" s="11" t="s">
        <v>16</v>
      </c>
      <c r="C11" s="11"/>
      <c r="D11" s="11" t="s">
        <v>15</v>
      </c>
      <c r="E11" s="11"/>
      <c r="F11" s="11"/>
      <c r="G11" s="12">
        <f t="shared" si="0"/>
        <v>600</v>
      </c>
      <c r="H11" s="13">
        <v>200</v>
      </c>
      <c r="I11" s="13" t="s">
        <v>13</v>
      </c>
      <c r="J11" s="13">
        <v>200</v>
      </c>
      <c r="K11" s="13" t="s">
        <v>13</v>
      </c>
      <c r="L11" s="13">
        <v>200</v>
      </c>
      <c r="M11" s="14" t="s">
        <v>13</v>
      </c>
    </row>
    <row r="12" spans="1:16" ht="70.5" customHeight="1">
      <c r="A12" s="10">
        <v>3</v>
      </c>
      <c r="B12" s="11" t="s">
        <v>17</v>
      </c>
      <c r="C12" s="11"/>
      <c r="D12" s="11" t="s">
        <v>18</v>
      </c>
      <c r="E12" s="11"/>
      <c r="F12" s="11"/>
      <c r="G12" s="12">
        <f t="shared" si="0"/>
        <v>600</v>
      </c>
      <c r="H12" s="13">
        <v>200</v>
      </c>
      <c r="I12" s="13" t="s">
        <v>13</v>
      </c>
      <c r="J12" s="13">
        <v>200</v>
      </c>
      <c r="K12" s="13" t="s">
        <v>13</v>
      </c>
      <c r="L12" s="13">
        <v>200</v>
      </c>
      <c r="M12" s="14" t="s">
        <v>13</v>
      </c>
    </row>
    <row r="13" spans="1:16" ht="47.25">
      <c r="A13" s="10">
        <v>4</v>
      </c>
      <c r="B13" s="11" t="s">
        <v>19</v>
      </c>
      <c r="C13" s="11"/>
      <c r="D13" s="11" t="s">
        <v>20</v>
      </c>
      <c r="E13" s="11"/>
      <c r="F13" s="11"/>
      <c r="G13" s="12">
        <f t="shared" si="0"/>
        <v>45</v>
      </c>
      <c r="H13" s="13">
        <v>15</v>
      </c>
      <c r="I13" s="13" t="s">
        <v>13</v>
      </c>
      <c r="J13" s="13">
        <v>15</v>
      </c>
      <c r="K13" s="13" t="s">
        <v>13</v>
      </c>
      <c r="L13" s="13">
        <v>15</v>
      </c>
      <c r="M13" s="14" t="s">
        <v>21</v>
      </c>
    </row>
    <row r="14" spans="1:16" ht="78.75">
      <c r="A14" s="10">
        <v>5</v>
      </c>
      <c r="B14" s="11" t="s">
        <v>22</v>
      </c>
      <c r="C14" s="11"/>
      <c r="D14" s="11" t="s">
        <v>23</v>
      </c>
      <c r="E14" s="11"/>
      <c r="F14" s="11"/>
      <c r="G14" s="12">
        <f t="shared" si="0"/>
        <v>30</v>
      </c>
      <c r="H14" s="13">
        <v>10</v>
      </c>
      <c r="I14" s="13" t="s">
        <v>13</v>
      </c>
      <c r="J14" s="13">
        <v>10</v>
      </c>
      <c r="K14" s="13" t="s">
        <v>13</v>
      </c>
      <c r="L14" s="13">
        <v>10</v>
      </c>
      <c r="M14" s="14" t="s">
        <v>13</v>
      </c>
    </row>
    <row r="15" spans="1:16" ht="54.75" customHeight="1">
      <c r="A15" s="10">
        <v>6</v>
      </c>
      <c r="B15" s="11" t="s">
        <v>24</v>
      </c>
      <c r="C15" s="11"/>
      <c r="D15" s="11" t="s">
        <v>25</v>
      </c>
      <c r="E15" s="11"/>
      <c r="F15" s="11"/>
      <c r="G15" s="12">
        <f t="shared" si="0"/>
        <v>15</v>
      </c>
      <c r="H15" s="13">
        <v>5</v>
      </c>
      <c r="I15" s="13" t="s">
        <v>13</v>
      </c>
      <c r="J15" s="13">
        <v>5</v>
      </c>
      <c r="K15" s="13" t="s">
        <v>13</v>
      </c>
      <c r="L15" s="13">
        <v>5</v>
      </c>
      <c r="M15" s="14" t="s">
        <v>13</v>
      </c>
    </row>
    <row r="16" spans="1:16" ht="63.75" customHeight="1">
      <c r="A16" s="10">
        <v>7</v>
      </c>
      <c r="B16" s="11" t="s">
        <v>26</v>
      </c>
      <c r="C16" s="11"/>
      <c r="D16" s="11" t="s">
        <v>27</v>
      </c>
      <c r="E16" s="11"/>
      <c r="F16" s="11"/>
      <c r="G16" s="12">
        <f t="shared" si="0"/>
        <v>150</v>
      </c>
      <c r="H16" s="13">
        <v>50</v>
      </c>
      <c r="I16" s="13" t="s">
        <v>13</v>
      </c>
      <c r="J16" s="13">
        <v>50</v>
      </c>
      <c r="K16" s="13" t="s">
        <v>13</v>
      </c>
      <c r="L16" s="13">
        <v>50</v>
      </c>
      <c r="M16" s="14" t="s">
        <v>13</v>
      </c>
    </row>
    <row r="17" spans="1:13" s="22" customFormat="1" ht="50.25" customHeight="1">
      <c r="A17" s="16" t="s">
        <v>28</v>
      </c>
      <c r="B17" s="17" t="s">
        <v>29</v>
      </c>
      <c r="C17" s="18"/>
      <c r="D17" s="19" t="s">
        <v>30</v>
      </c>
      <c r="E17" s="19"/>
      <c r="F17" s="19"/>
      <c r="G17" s="12">
        <f t="shared" si="0"/>
        <v>8000</v>
      </c>
      <c r="H17" s="20">
        <v>2500</v>
      </c>
      <c r="I17" s="20" t="s">
        <v>13</v>
      </c>
      <c r="J17" s="20">
        <v>2700</v>
      </c>
      <c r="K17" s="20" t="s">
        <v>13</v>
      </c>
      <c r="L17" s="20">
        <v>2800</v>
      </c>
      <c r="M17" s="21" t="s">
        <v>13</v>
      </c>
    </row>
    <row r="18" spans="1:13" ht="84.75" customHeight="1">
      <c r="A18" s="23" t="s">
        <v>31</v>
      </c>
      <c r="B18" s="24" t="s">
        <v>32</v>
      </c>
      <c r="C18" s="25"/>
      <c r="D18" s="26"/>
      <c r="E18" s="26"/>
      <c r="F18" s="26"/>
      <c r="G18" s="12">
        <f t="shared" si="0"/>
        <v>22207</v>
      </c>
      <c r="H18" s="27">
        <v>7599</v>
      </c>
      <c r="I18" s="28" t="s">
        <v>13</v>
      </c>
      <c r="J18" s="27">
        <v>9578</v>
      </c>
      <c r="K18" s="28" t="s">
        <v>13</v>
      </c>
      <c r="L18" s="27">
        <v>5030</v>
      </c>
      <c r="M18" s="29" t="s">
        <v>13</v>
      </c>
    </row>
    <row r="19" spans="1:13" ht="15.75" customHeight="1">
      <c r="A19" s="80" t="s">
        <v>33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ht="51.75" customHeight="1">
      <c r="A20" s="10">
        <v>12</v>
      </c>
      <c r="B20" s="81" t="s">
        <v>34</v>
      </c>
      <c r="C20" s="81"/>
      <c r="D20" s="11" t="s">
        <v>23</v>
      </c>
      <c r="E20" s="11"/>
      <c r="F20" s="11"/>
      <c r="G20" s="13">
        <f>H20+J20+L20</f>
        <v>500</v>
      </c>
      <c r="H20" s="13">
        <v>0</v>
      </c>
      <c r="I20" s="13" t="s">
        <v>13</v>
      </c>
      <c r="J20" s="13">
        <v>0</v>
      </c>
      <c r="K20" s="13" t="s">
        <v>13</v>
      </c>
      <c r="L20" s="13">
        <v>500</v>
      </c>
      <c r="M20" s="14" t="s">
        <v>13</v>
      </c>
    </row>
    <row r="21" spans="1:13" ht="48.75" customHeight="1">
      <c r="A21" s="10">
        <v>13</v>
      </c>
      <c r="B21" s="81" t="s">
        <v>35</v>
      </c>
      <c r="C21" s="81"/>
      <c r="D21" s="11" t="s">
        <v>23</v>
      </c>
      <c r="E21" s="11"/>
      <c r="F21" s="11"/>
      <c r="G21" s="13">
        <f>H21+J21+L21</f>
        <v>0</v>
      </c>
      <c r="H21" s="13">
        <v>0</v>
      </c>
      <c r="I21" s="13" t="s">
        <v>13</v>
      </c>
      <c r="J21" s="13">
        <v>0</v>
      </c>
      <c r="K21" s="13" t="s">
        <v>13</v>
      </c>
      <c r="L21" s="13">
        <v>0</v>
      </c>
      <c r="M21" s="14" t="s">
        <v>13</v>
      </c>
    </row>
    <row r="22" spans="1:13" ht="15.75" customHeight="1">
      <c r="A22" s="82" t="s">
        <v>36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</row>
    <row r="23" spans="1:13" ht="93" customHeight="1">
      <c r="A23" s="75">
        <v>14</v>
      </c>
      <c r="B23" s="81" t="s">
        <v>37</v>
      </c>
      <c r="C23" s="11" t="s">
        <v>38</v>
      </c>
      <c r="D23" s="11"/>
      <c r="E23" s="11"/>
      <c r="F23" s="11"/>
      <c r="G23" s="13">
        <f t="shared" ref="G23:G32" si="1">H23+J23+L23</f>
        <v>450</v>
      </c>
      <c r="H23" s="13">
        <f>H24+H25+H26+H27</f>
        <v>150</v>
      </c>
      <c r="I23" s="13" t="s">
        <v>13</v>
      </c>
      <c r="J23" s="13">
        <f>J24+J25+J26+J27</f>
        <v>150</v>
      </c>
      <c r="K23" s="13" t="s">
        <v>13</v>
      </c>
      <c r="L23" s="13">
        <f>L24+L25+L26+L27</f>
        <v>150</v>
      </c>
      <c r="M23" s="14" t="s">
        <v>13</v>
      </c>
    </row>
    <row r="24" spans="1:13" ht="44.25" customHeight="1">
      <c r="A24" s="75"/>
      <c r="B24" s="81"/>
      <c r="C24" s="11" t="s">
        <v>39</v>
      </c>
      <c r="D24" s="11" t="s">
        <v>40</v>
      </c>
      <c r="E24" s="11"/>
      <c r="F24" s="11"/>
      <c r="G24" s="13">
        <f t="shared" si="1"/>
        <v>150</v>
      </c>
      <c r="H24" s="11">
        <v>50</v>
      </c>
      <c r="I24" s="11" t="s">
        <v>13</v>
      </c>
      <c r="J24" s="11">
        <v>50</v>
      </c>
      <c r="K24" s="11" t="s">
        <v>13</v>
      </c>
      <c r="L24" s="11">
        <v>50</v>
      </c>
      <c r="M24" s="30" t="s">
        <v>13</v>
      </c>
    </row>
    <row r="25" spans="1:13" ht="69.75" customHeight="1">
      <c r="A25" s="75"/>
      <c r="B25" s="81"/>
      <c r="C25" s="11" t="s">
        <v>41</v>
      </c>
      <c r="D25" s="81" t="s">
        <v>42</v>
      </c>
      <c r="E25" s="11"/>
      <c r="F25" s="11"/>
      <c r="G25" s="13">
        <f t="shared" si="1"/>
        <v>150</v>
      </c>
      <c r="H25" s="11">
        <v>50</v>
      </c>
      <c r="I25" s="11" t="s">
        <v>13</v>
      </c>
      <c r="J25" s="11">
        <v>50</v>
      </c>
      <c r="K25" s="11" t="s">
        <v>13</v>
      </c>
      <c r="L25" s="11">
        <v>50</v>
      </c>
      <c r="M25" s="30" t="s">
        <v>13</v>
      </c>
    </row>
    <row r="26" spans="1:13" ht="53.25" customHeight="1">
      <c r="A26" s="75"/>
      <c r="B26" s="81"/>
      <c r="C26" s="11" t="s">
        <v>43</v>
      </c>
      <c r="D26" s="81"/>
      <c r="E26" s="11"/>
      <c r="F26" s="11"/>
      <c r="G26" s="13">
        <f t="shared" si="1"/>
        <v>150</v>
      </c>
      <c r="H26" s="11">
        <v>50</v>
      </c>
      <c r="I26" s="11" t="s">
        <v>13</v>
      </c>
      <c r="J26" s="11">
        <v>50</v>
      </c>
      <c r="K26" s="11" t="s">
        <v>13</v>
      </c>
      <c r="L26" s="11">
        <v>50</v>
      </c>
      <c r="M26" s="30" t="s">
        <v>13</v>
      </c>
    </row>
    <row r="27" spans="1:13" ht="93.75" customHeight="1">
      <c r="A27" s="75"/>
      <c r="B27" s="81"/>
      <c r="C27" s="11" t="s">
        <v>44</v>
      </c>
      <c r="D27" s="81"/>
      <c r="E27" s="11"/>
      <c r="F27" s="11"/>
      <c r="G27" s="13">
        <f t="shared" si="1"/>
        <v>0</v>
      </c>
      <c r="H27" s="11">
        <v>0</v>
      </c>
      <c r="I27" s="11" t="s">
        <v>13</v>
      </c>
      <c r="J27" s="11">
        <v>0</v>
      </c>
      <c r="K27" s="11" t="s">
        <v>13</v>
      </c>
      <c r="L27" s="11">
        <v>0</v>
      </c>
      <c r="M27" s="30" t="s">
        <v>13</v>
      </c>
    </row>
    <row r="28" spans="1:13" ht="81.75" customHeight="1">
      <c r="A28" s="75">
        <v>15</v>
      </c>
      <c r="B28" s="81" t="s">
        <v>45</v>
      </c>
      <c r="C28" s="11" t="s">
        <v>38</v>
      </c>
      <c r="D28" s="11"/>
      <c r="E28" s="11"/>
      <c r="F28" s="11"/>
      <c r="G28" s="13">
        <f t="shared" si="1"/>
        <v>450</v>
      </c>
      <c r="H28" s="13">
        <f>H29+H30+H31+H32</f>
        <v>150</v>
      </c>
      <c r="I28" s="13" t="s">
        <v>13</v>
      </c>
      <c r="J28" s="13">
        <f>J29+J30+J31+J32</f>
        <v>150</v>
      </c>
      <c r="K28" s="13" t="s">
        <v>13</v>
      </c>
      <c r="L28" s="13">
        <f>L29+L30+L31+L32</f>
        <v>150</v>
      </c>
      <c r="M28" s="14" t="s">
        <v>13</v>
      </c>
    </row>
    <row r="29" spans="1:13" ht="31.5">
      <c r="A29" s="75"/>
      <c r="B29" s="81"/>
      <c r="C29" s="11" t="s">
        <v>46</v>
      </c>
      <c r="D29" s="11" t="s">
        <v>40</v>
      </c>
      <c r="E29" s="11"/>
      <c r="F29" s="11"/>
      <c r="G29" s="13">
        <f t="shared" si="1"/>
        <v>150</v>
      </c>
      <c r="H29" s="11">
        <v>50</v>
      </c>
      <c r="I29" s="11" t="s">
        <v>13</v>
      </c>
      <c r="J29" s="11">
        <v>50</v>
      </c>
      <c r="K29" s="11" t="s">
        <v>13</v>
      </c>
      <c r="L29" s="11">
        <v>50</v>
      </c>
      <c r="M29" s="30" t="s">
        <v>13</v>
      </c>
    </row>
    <row r="30" spans="1:13" ht="47.25" customHeight="1">
      <c r="A30" s="75"/>
      <c r="B30" s="81"/>
      <c r="C30" s="11" t="s">
        <v>41</v>
      </c>
      <c r="D30" s="81" t="s">
        <v>42</v>
      </c>
      <c r="E30" s="11"/>
      <c r="F30" s="11"/>
      <c r="G30" s="13">
        <f t="shared" si="1"/>
        <v>150</v>
      </c>
      <c r="H30" s="11">
        <v>50</v>
      </c>
      <c r="I30" s="11" t="s">
        <v>13</v>
      </c>
      <c r="J30" s="11">
        <v>50</v>
      </c>
      <c r="K30" s="11" t="s">
        <v>13</v>
      </c>
      <c r="L30" s="11">
        <v>50</v>
      </c>
      <c r="M30" s="30" t="s">
        <v>13</v>
      </c>
    </row>
    <row r="31" spans="1:13" ht="47.25">
      <c r="A31" s="75"/>
      <c r="B31" s="81"/>
      <c r="C31" s="11" t="s">
        <v>43</v>
      </c>
      <c r="D31" s="81"/>
      <c r="E31" s="11"/>
      <c r="F31" s="11"/>
      <c r="G31" s="13">
        <f t="shared" si="1"/>
        <v>150</v>
      </c>
      <c r="H31" s="11">
        <v>50</v>
      </c>
      <c r="I31" s="11" t="s">
        <v>13</v>
      </c>
      <c r="J31" s="11">
        <v>50</v>
      </c>
      <c r="K31" s="11" t="s">
        <v>13</v>
      </c>
      <c r="L31" s="11">
        <v>50</v>
      </c>
      <c r="M31" s="30" t="s">
        <v>13</v>
      </c>
    </row>
    <row r="32" spans="1:13" ht="78.75">
      <c r="A32" s="75"/>
      <c r="B32" s="81"/>
      <c r="C32" s="11" t="s">
        <v>44</v>
      </c>
      <c r="D32" s="81"/>
      <c r="E32" s="11"/>
      <c r="F32" s="11"/>
      <c r="G32" s="13">
        <f t="shared" si="1"/>
        <v>0</v>
      </c>
      <c r="H32" s="11">
        <v>0</v>
      </c>
      <c r="I32" s="11" t="s">
        <v>13</v>
      </c>
      <c r="J32" s="11">
        <v>0</v>
      </c>
      <c r="K32" s="11" t="s">
        <v>13</v>
      </c>
      <c r="L32" s="11">
        <v>0</v>
      </c>
      <c r="M32" s="30" t="s">
        <v>13</v>
      </c>
    </row>
    <row r="33" spans="1:13" ht="15.75" customHeight="1">
      <c r="A33" s="82" t="s">
        <v>47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</row>
    <row r="34" spans="1:13" ht="15.75" customHeight="1">
      <c r="A34" s="75">
        <v>16</v>
      </c>
      <c r="B34" s="81" t="s">
        <v>48</v>
      </c>
      <c r="C34" s="11"/>
      <c r="D34" s="81" t="s">
        <v>23</v>
      </c>
      <c r="E34" s="11"/>
      <c r="F34" s="13"/>
      <c r="G34" s="13">
        <f t="shared" ref="G34:G65" si="2">H34+J34+L34</f>
        <v>1150</v>
      </c>
      <c r="H34" s="13">
        <f t="shared" ref="H34:M34" si="3">SUM(H35:H40)</f>
        <v>380</v>
      </c>
      <c r="I34" s="13">
        <f t="shared" si="3"/>
        <v>0</v>
      </c>
      <c r="J34" s="13">
        <f t="shared" si="3"/>
        <v>385</v>
      </c>
      <c r="K34" s="13">
        <f t="shared" si="3"/>
        <v>0</v>
      </c>
      <c r="L34" s="13">
        <f t="shared" si="3"/>
        <v>385</v>
      </c>
      <c r="M34" s="14">
        <f t="shared" si="3"/>
        <v>0</v>
      </c>
    </row>
    <row r="35" spans="1:13" ht="15.75">
      <c r="A35" s="75"/>
      <c r="B35" s="81"/>
      <c r="C35" s="11" t="s">
        <v>49</v>
      </c>
      <c r="D35" s="81"/>
      <c r="E35" s="11" t="s">
        <v>50</v>
      </c>
      <c r="F35" s="11">
        <v>5</v>
      </c>
      <c r="G35" s="13">
        <f t="shared" si="2"/>
        <v>40</v>
      </c>
      <c r="H35" s="11">
        <v>10</v>
      </c>
      <c r="I35" s="11" t="s">
        <v>13</v>
      </c>
      <c r="J35" s="11">
        <v>15</v>
      </c>
      <c r="K35" s="11" t="s">
        <v>13</v>
      </c>
      <c r="L35" s="11">
        <v>15</v>
      </c>
      <c r="M35" s="30" t="s">
        <v>13</v>
      </c>
    </row>
    <row r="36" spans="1:13" ht="15.75">
      <c r="A36" s="75"/>
      <c r="B36" s="81"/>
      <c r="C36" s="11" t="s">
        <v>51</v>
      </c>
      <c r="D36" s="81"/>
      <c r="E36" s="11" t="s">
        <v>52</v>
      </c>
      <c r="F36" s="11">
        <v>1</v>
      </c>
      <c r="G36" s="13">
        <f t="shared" si="2"/>
        <v>300</v>
      </c>
      <c r="H36" s="11">
        <v>100</v>
      </c>
      <c r="I36" s="11" t="s">
        <v>13</v>
      </c>
      <c r="J36" s="11">
        <v>100</v>
      </c>
      <c r="K36" s="11" t="s">
        <v>13</v>
      </c>
      <c r="L36" s="11">
        <v>100</v>
      </c>
      <c r="M36" s="30" t="s">
        <v>13</v>
      </c>
    </row>
    <row r="37" spans="1:13" ht="15.75">
      <c r="A37" s="75"/>
      <c r="B37" s="81"/>
      <c r="C37" s="11" t="s">
        <v>53</v>
      </c>
      <c r="D37" s="81"/>
      <c r="E37" s="11" t="s">
        <v>52</v>
      </c>
      <c r="F37" s="11">
        <v>20</v>
      </c>
      <c r="G37" s="13">
        <f t="shared" si="2"/>
        <v>300</v>
      </c>
      <c r="H37" s="11">
        <v>100</v>
      </c>
      <c r="I37" s="11" t="s">
        <v>13</v>
      </c>
      <c r="J37" s="11">
        <v>100</v>
      </c>
      <c r="K37" s="11" t="s">
        <v>13</v>
      </c>
      <c r="L37" s="11">
        <v>100</v>
      </c>
      <c r="M37" s="30" t="s">
        <v>13</v>
      </c>
    </row>
    <row r="38" spans="1:13" ht="15.75">
      <c r="A38" s="75"/>
      <c r="B38" s="81"/>
      <c r="C38" s="11" t="s">
        <v>54</v>
      </c>
      <c r="D38" s="81"/>
      <c r="E38" s="11" t="s">
        <v>55</v>
      </c>
      <c r="F38" s="11">
        <v>50</v>
      </c>
      <c r="G38" s="13">
        <f t="shared" si="2"/>
        <v>15</v>
      </c>
      <c r="H38" s="11">
        <v>5</v>
      </c>
      <c r="I38" s="11" t="s">
        <v>13</v>
      </c>
      <c r="J38" s="11">
        <v>5</v>
      </c>
      <c r="K38" s="11" t="s">
        <v>13</v>
      </c>
      <c r="L38" s="11">
        <v>5</v>
      </c>
      <c r="M38" s="30" t="s">
        <v>13</v>
      </c>
    </row>
    <row r="39" spans="1:13" ht="15.75">
      <c r="A39" s="75"/>
      <c r="B39" s="81"/>
      <c r="C39" s="11" t="s">
        <v>56</v>
      </c>
      <c r="D39" s="81"/>
      <c r="E39" s="11" t="s">
        <v>50</v>
      </c>
      <c r="F39" s="11">
        <v>0.5</v>
      </c>
      <c r="G39" s="13">
        <f t="shared" si="2"/>
        <v>45</v>
      </c>
      <c r="H39" s="11">
        <v>15</v>
      </c>
      <c r="I39" s="11" t="s">
        <v>13</v>
      </c>
      <c r="J39" s="11">
        <v>15</v>
      </c>
      <c r="K39" s="11" t="s">
        <v>13</v>
      </c>
      <c r="L39" s="11">
        <v>15</v>
      </c>
      <c r="M39" s="30" t="s">
        <v>13</v>
      </c>
    </row>
    <row r="40" spans="1:13" ht="15.75">
      <c r="A40" s="75"/>
      <c r="B40" s="81"/>
      <c r="C40" s="11" t="s">
        <v>57</v>
      </c>
      <c r="D40" s="81"/>
      <c r="E40" s="11" t="s">
        <v>58</v>
      </c>
      <c r="F40" s="11">
        <v>50</v>
      </c>
      <c r="G40" s="13">
        <f t="shared" si="2"/>
        <v>450</v>
      </c>
      <c r="H40" s="11">
        <v>150</v>
      </c>
      <c r="I40" s="11" t="s">
        <v>13</v>
      </c>
      <c r="J40" s="11">
        <v>150</v>
      </c>
      <c r="K40" s="11" t="s">
        <v>13</v>
      </c>
      <c r="L40" s="11">
        <v>150</v>
      </c>
      <c r="M40" s="30" t="s">
        <v>13</v>
      </c>
    </row>
    <row r="41" spans="1:13" ht="15.75" customHeight="1">
      <c r="A41" s="75">
        <v>17</v>
      </c>
      <c r="B41" s="81" t="s">
        <v>59</v>
      </c>
      <c r="C41" s="11"/>
      <c r="D41" s="81" t="s">
        <v>23</v>
      </c>
      <c r="E41" s="11"/>
      <c r="F41" s="11"/>
      <c r="G41" s="13">
        <f t="shared" si="2"/>
        <v>370</v>
      </c>
      <c r="H41" s="13">
        <f t="shared" ref="H41:M41" si="4">SUM(H42:H44)</f>
        <v>120</v>
      </c>
      <c r="I41" s="13">
        <f t="shared" si="4"/>
        <v>0</v>
      </c>
      <c r="J41" s="13">
        <f t="shared" si="4"/>
        <v>125</v>
      </c>
      <c r="K41" s="13">
        <f t="shared" si="4"/>
        <v>0</v>
      </c>
      <c r="L41" s="13">
        <f t="shared" si="4"/>
        <v>125</v>
      </c>
      <c r="M41" s="14">
        <f t="shared" si="4"/>
        <v>0</v>
      </c>
    </row>
    <row r="42" spans="1:13" ht="15.75">
      <c r="A42" s="75"/>
      <c r="B42" s="81"/>
      <c r="C42" s="11" t="s">
        <v>60</v>
      </c>
      <c r="D42" s="81"/>
      <c r="E42" s="11" t="s">
        <v>61</v>
      </c>
      <c r="F42" s="11">
        <v>2.5</v>
      </c>
      <c r="G42" s="13">
        <f t="shared" si="2"/>
        <v>180</v>
      </c>
      <c r="H42" s="11">
        <v>60</v>
      </c>
      <c r="I42" s="11" t="s">
        <v>13</v>
      </c>
      <c r="J42" s="11">
        <v>60</v>
      </c>
      <c r="K42" s="11" t="s">
        <v>13</v>
      </c>
      <c r="L42" s="11">
        <v>60</v>
      </c>
      <c r="M42" s="30" t="s">
        <v>13</v>
      </c>
    </row>
    <row r="43" spans="1:13" ht="15.75">
      <c r="A43" s="75"/>
      <c r="B43" s="81"/>
      <c r="C43" s="11" t="s">
        <v>62</v>
      </c>
      <c r="D43" s="81"/>
      <c r="E43" s="11" t="s">
        <v>61</v>
      </c>
      <c r="F43" s="11">
        <v>2.5</v>
      </c>
      <c r="G43" s="13">
        <f t="shared" si="2"/>
        <v>150</v>
      </c>
      <c r="H43" s="11">
        <v>50</v>
      </c>
      <c r="I43" s="11" t="s">
        <v>13</v>
      </c>
      <c r="J43" s="11">
        <v>50</v>
      </c>
      <c r="K43" s="11" t="s">
        <v>13</v>
      </c>
      <c r="L43" s="11">
        <v>50</v>
      </c>
      <c r="M43" s="30" t="s">
        <v>13</v>
      </c>
    </row>
    <row r="44" spans="1:13" ht="15.75">
      <c r="A44" s="75"/>
      <c r="B44" s="81"/>
      <c r="C44" s="11" t="s">
        <v>63</v>
      </c>
      <c r="D44" s="81"/>
      <c r="E44" s="11" t="s">
        <v>61</v>
      </c>
      <c r="F44" s="11">
        <v>0.1</v>
      </c>
      <c r="G44" s="13">
        <f t="shared" si="2"/>
        <v>40</v>
      </c>
      <c r="H44" s="11">
        <v>10</v>
      </c>
      <c r="I44" s="11" t="s">
        <v>13</v>
      </c>
      <c r="J44" s="11">
        <v>15</v>
      </c>
      <c r="K44" s="11" t="s">
        <v>13</v>
      </c>
      <c r="L44" s="11">
        <v>15</v>
      </c>
      <c r="M44" s="30" t="s">
        <v>13</v>
      </c>
    </row>
    <row r="45" spans="1:13" ht="15.75" customHeight="1">
      <c r="A45" s="75">
        <v>18</v>
      </c>
      <c r="B45" s="81" t="s">
        <v>64</v>
      </c>
      <c r="C45" s="11"/>
      <c r="D45" s="81" t="s">
        <v>23</v>
      </c>
      <c r="E45" s="11"/>
      <c r="F45" s="11"/>
      <c r="G45" s="13">
        <f t="shared" si="2"/>
        <v>30.299999999999997</v>
      </c>
      <c r="H45" s="13">
        <f t="shared" ref="H45:M45" si="5">SUM(H46:H48)</f>
        <v>10.1</v>
      </c>
      <c r="I45" s="13">
        <f t="shared" si="5"/>
        <v>0</v>
      </c>
      <c r="J45" s="13">
        <f t="shared" si="5"/>
        <v>10.1</v>
      </c>
      <c r="K45" s="13">
        <f t="shared" si="5"/>
        <v>0</v>
      </c>
      <c r="L45" s="13">
        <f t="shared" si="5"/>
        <v>10.1</v>
      </c>
      <c r="M45" s="14">
        <f t="shared" si="5"/>
        <v>0</v>
      </c>
    </row>
    <row r="46" spans="1:13" ht="15.75">
      <c r="A46" s="75"/>
      <c r="B46" s="81"/>
      <c r="C46" s="11" t="s">
        <v>65</v>
      </c>
      <c r="D46" s="81"/>
      <c r="E46" s="11" t="s">
        <v>66</v>
      </c>
      <c r="F46" s="11">
        <v>100</v>
      </c>
      <c r="G46" s="13">
        <f t="shared" si="2"/>
        <v>0.30000000000000004</v>
      </c>
      <c r="H46" s="11">
        <v>0.1</v>
      </c>
      <c r="I46" s="11" t="s">
        <v>13</v>
      </c>
      <c r="J46" s="11">
        <v>0.1</v>
      </c>
      <c r="K46" s="11" t="s">
        <v>13</v>
      </c>
      <c r="L46" s="11">
        <v>0.1</v>
      </c>
      <c r="M46" s="30" t="s">
        <v>13</v>
      </c>
    </row>
    <row r="47" spans="1:13" ht="15.75">
      <c r="A47" s="75"/>
      <c r="B47" s="81"/>
      <c r="C47" s="11" t="s">
        <v>67</v>
      </c>
      <c r="D47" s="81"/>
      <c r="E47" s="11" t="s">
        <v>68</v>
      </c>
      <c r="F47" s="11">
        <v>200</v>
      </c>
      <c r="G47" s="13">
        <f t="shared" si="2"/>
        <v>15</v>
      </c>
      <c r="H47" s="11">
        <v>5</v>
      </c>
      <c r="I47" s="11" t="s">
        <v>13</v>
      </c>
      <c r="J47" s="11">
        <v>5</v>
      </c>
      <c r="K47" s="11" t="s">
        <v>13</v>
      </c>
      <c r="L47" s="11">
        <v>5</v>
      </c>
      <c r="M47" s="30" t="s">
        <v>13</v>
      </c>
    </row>
    <row r="48" spans="1:13" ht="15.75">
      <c r="A48" s="75"/>
      <c r="B48" s="81"/>
      <c r="C48" s="11" t="s">
        <v>69</v>
      </c>
      <c r="D48" s="81"/>
      <c r="E48" s="11" t="s">
        <v>70</v>
      </c>
      <c r="F48" s="11">
        <v>20</v>
      </c>
      <c r="G48" s="13">
        <f t="shared" si="2"/>
        <v>15</v>
      </c>
      <c r="H48" s="11">
        <v>5</v>
      </c>
      <c r="I48" s="11" t="s">
        <v>13</v>
      </c>
      <c r="J48" s="11">
        <v>5</v>
      </c>
      <c r="K48" s="11" t="s">
        <v>13</v>
      </c>
      <c r="L48" s="11">
        <v>5</v>
      </c>
      <c r="M48" s="30" t="s">
        <v>13</v>
      </c>
    </row>
    <row r="49" spans="1:13" ht="15.75" customHeight="1">
      <c r="A49" s="75">
        <v>19</v>
      </c>
      <c r="B49" s="81" t="s">
        <v>71</v>
      </c>
      <c r="C49" s="11"/>
      <c r="D49" s="81" t="s">
        <v>23</v>
      </c>
      <c r="E49" s="13"/>
      <c r="F49" s="13"/>
      <c r="G49" s="13">
        <f t="shared" si="2"/>
        <v>143.9</v>
      </c>
      <c r="H49" s="13">
        <f t="shared" ref="H49:M49" si="6">SUM(H50:H56)</f>
        <v>2.8</v>
      </c>
      <c r="I49" s="13">
        <f t="shared" si="6"/>
        <v>0</v>
      </c>
      <c r="J49" s="13">
        <f t="shared" si="6"/>
        <v>12.8</v>
      </c>
      <c r="K49" s="13">
        <f t="shared" si="6"/>
        <v>0</v>
      </c>
      <c r="L49" s="13">
        <f t="shared" si="6"/>
        <v>128.30000000000001</v>
      </c>
      <c r="M49" s="14">
        <f t="shared" si="6"/>
        <v>0</v>
      </c>
    </row>
    <row r="50" spans="1:13" ht="31.5">
      <c r="A50" s="75"/>
      <c r="B50" s="81"/>
      <c r="C50" s="11" t="s">
        <v>72</v>
      </c>
      <c r="D50" s="81"/>
      <c r="E50" s="11" t="s">
        <v>73</v>
      </c>
      <c r="F50" s="11">
        <v>300</v>
      </c>
      <c r="G50" s="13">
        <f t="shared" si="2"/>
        <v>0.89999999999999991</v>
      </c>
      <c r="H50" s="11">
        <v>0.3</v>
      </c>
      <c r="I50" s="11">
        <v>0</v>
      </c>
      <c r="J50" s="11">
        <v>0.3</v>
      </c>
      <c r="K50" s="11">
        <v>0</v>
      </c>
      <c r="L50" s="11">
        <v>0.3</v>
      </c>
      <c r="M50" s="30" t="s">
        <v>13</v>
      </c>
    </row>
    <row r="51" spans="1:13" ht="15.75">
      <c r="A51" s="75"/>
      <c r="B51" s="81"/>
      <c r="C51" s="11" t="s">
        <v>74</v>
      </c>
      <c r="D51" s="81"/>
      <c r="E51" s="11" t="s">
        <v>75</v>
      </c>
      <c r="F51" s="11">
        <v>250</v>
      </c>
      <c r="G51" s="13">
        <f t="shared" si="2"/>
        <v>3</v>
      </c>
      <c r="H51" s="11">
        <v>1</v>
      </c>
      <c r="I51" s="11">
        <v>0</v>
      </c>
      <c r="J51" s="11">
        <v>1</v>
      </c>
      <c r="K51" s="11" t="s">
        <v>13</v>
      </c>
      <c r="L51" s="11">
        <v>1</v>
      </c>
      <c r="M51" s="30" t="s">
        <v>13</v>
      </c>
    </row>
    <row r="52" spans="1:13" ht="15.75">
      <c r="A52" s="75"/>
      <c r="B52" s="81"/>
      <c r="C52" s="11" t="s">
        <v>76</v>
      </c>
      <c r="D52" s="81"/>
      <c r="E52" s="11" t="s">
        <v>75</v>
      </c>
      <c r="F52" s="11">
        <v>1</v>
      </c>
      <c r="G52" s="13">
        <f t="shared" si="2"/>
        <v>100</v>
      </c>
      <c r="H52" s="11">
        <v>0</v>
      </c>
      <c r="I52" s="11">
        <v>0</v>
      </c>
      <c r="J52" s="11">
        <v>0</v>
      </c>
      <c r="K52" s="11" t="s">
        <v>13</v>
      </c>
      <c r="L52" s="11">
        <v>100</v>
      </c>
      <c r="M52" s="30" t="s">
        <v>13</v>
      </c>
    </row>
    <row r="53" spans="1:13" ht="31.5">
      <c r="A53" s="75"/>
      <c r="B53" s="81"/>
      <c r="C53" s="11" t="s">
        <v>77</v>
      </c>
      <c r="D53" s="81"/>
      <c r="E53" s="11" t="s">
        <v>75</v>
      </c>
      <c r="F53" s="11">
        <v>400</v>
      </c>
      <c r="G53" s="13">
        <f t="shared" si="2"/>
        <v>3</v>
      </c>
      <c r="H53" s="11">
        <v>1</v>
      </c>
      <c r="I53" s="11">
        <v>0</v>
      </c>
      <c r="J53" s="11">
        <v>1</v>
      </c>
      <c r="K53" s="11" t="s">
        <v>13</v>
      </c>
      <c r="L53" s="11">
        <v>1</v>
      </c>
      <c r="M53" s="30" t="s">
        <v>13</v>
      </c>
    </row>
    <row r="54" spans="1:13" ht="47.25">
      <c r="A54" s="75"/>
      <c r="B54" s="81"/>
      <c r="C54" s="11" t="s">
        <v>78</v>
      </c>
      <c r="D54" s="81"/>
      <c r="E54" s="11" t="s">
        <v>79</v>
      </c>
      <c r="F54" s="11">
        <v>100</v>
      </c>
      <c r="G54" s="13">
        <f t="shared" si="2"/>
        <v>2</v>
      </c>
      <c r="H54" s="11">
        <v>0.5</v>
      </c>
      <c r="I54" s="11">
        <v>0</v>
      </c>
      <c r="J54" s="11">
        <v>0.5</v>
      </c>
      <c r="K54" s="11" t="s">
        <v>13</v>
      </c>
      <c r="L54" s="11">
        <v>1</v>
      </c>
      <c r="M54" s="30" t="s">
        <v>13</v>
      </c>
    </row>
    <row r="55" spans="1:13" ht="31.5">
      <c r="A55" s="75"/>
      <c r="B55" s="81"/>
      <c r="C55" s="11" t="s">
        <v>80</v>
      </c>
      <c r="D55" s="81"/>
      <c r="E55" s="11" t="s">
        <v>75</v>
      </c>
      <c r="F55" s="11">
        <v>4</v>
      </c>
      <c r="G55" s="13">
        <f t="shared" si="2"/>
        <v>20</v>
      </c>
      <c r="H55" s="11">
        <v>0</v>
      </c>
      <c r="I55" s="11">
        <v>0</v>
      </c>
      <c r="J55" s="11">
        <v>10</v>
      </c>
      <c r="K55" s="11" t="s">
        <v>13</v>
      </c>
      <c r="L55" s="11">
        <v>10</v>
      </c>
      <c r="M55" s="30" t="s">
        <v>13</v>
      </c>
    </row>
    <row r="56" spans="1:13" ht="47.25">
      <c r="A56" s="75"/>
      <c r="B56" s="81"/>
      <c r="C56" s="11" t="s">
        <v>81</v>
      </c>
      <c r="D56" s="81"/>
      <c r="E56" s="11" t="s">
        <v>66</v>
      </c>
      <c r="F56" s="11">
        <v>1</v>
      </c>
      <c r="G56" s="13" t="e">
        <f t="shared" si="2"/>
        <v>#VALUE!</v>
      </c>
      <c r="H56" s="11">
        <v>0</v>
      </c>
      <c r="I56" s="11">
        <v>0</v>
      </c>
      <c r="J56" s="11" t="s">
        <v>13</v>
      </c>
      <c r="K56" s="11" t="s">
        <v>13</v>
      </c>
      <c r="L56" s="11">
        <v>15</v>
      </c>
      <c r="M56" s="30" t="s">
        <v>13</v>
      </c>
    </row>
    <row r="57" spans="1:13" ht="15.75" customHeight="1">
      <c r="A57" s="75">
        <v>20</v>
      </c>
      <c r="B57" s="81" t="s">
        <v>82</v>
      </c>
      <c r="C57" s="11"/>
      <c r="D57" s="81" t="s">
        <v>23</v>
      </c>
      <c r="E57" s="11"/>
      <c r="F57" s="13"/>
      <c r="G57" s="13">
        <f t="shared" si="2"/>
        <v>78.92</v>
      </c>
      <c r="H57" s="13">
        <f t="shared" ref="H57:M57" si="7">SUM(H58:H65)</f>
        <v>26.84</v>
      </c>
      <c r="I57" s="13">
        <f t="shared" si="7"/>
        <v>0</v>
      </c>
      <c r="J57" s="13">
        <f t="shared" si="7"/>
        <v>26.84</v>
      </c>
      <c r="K57" s="13">
        <f t="shared" si="7"/>
        <v>0</v>
      </c>
      <c r="L57" s="13">
        <f t="shared" si="7"/>
        <v>25.240000000000002</v>
      </c>
      <c r="M57" s="14">
        <f t="shared" si="7"/>
        <v>0</v>
      </c>
    </row>
    <row r="58" spans="1:13" ht="15.75">
      <c r="A58" s="75"/>
      <c r="B58" s="81"/>
      <c r="C58" s="11" t="s">
        <v>83</v>
      </c>
      <c r="D58" s="81"/>
      <c r="E58" s="11" t="s">
        <v>70</v>
      </c>
      <c r="F58" s="11">
        <v>150</v>
      </c>
      <c r="G58" s="13">
        <f t="shared" si="2"/>
        <v>3</v>
      </c>
      <c r="H58" s="11">
        <v>1</v>
      </c>
      <c r="I58" s="11">
        <v>0</v>
      </c>
      <c r="J58" s="11">
        <v>1</v>
      </c>
      <c r="K58" s="11">
        <v>0</v>
      </c>
      <c r="L58" s="11">
        <v>1</v>
      </c>
      <c r="M58" s="30">
        <v>0</v>
      </c>
    </row>
    <row r="59" spans="1:13" ht="15.75">
      <c r="A59" s="75"/>
      <c r="B59" s="81"/>
      <c r="C59" s="11" t="s">
        <v>84</v>
      </c>
      <c r="D59" s="81"/>
      <c r="E59" s="11" t="s">
        <v>70</v>
      </c>
      <c r="F59" s="11">
        <v>150</v>
      </c>
      <c r="G59" s="13">
        <f t="shared" si="2"/>
        <v>4.5</v>
      </c>
      <c r="H59" s="11">
        <v>1.5</v>
      </c>
      <c r="I59" s="11">
        <v>0</v>
      </c>
      <c r="J59" s="11">
        <v>1.5</v>
      </c>
      <c r="K59" s="11">
        <v>0</v>
      </c>
      <c r="L59" s="11">
        <v>1.5</v>
      </c>
      <c r="M59" s="30">
        <v>0</v>
      </c>
    </row>
    <row r="60" spans="1:13" ht="15.75">
      <c r="A60" s="75"/>
      <c r="B60" s="81"/>
      <c r="C60" s="11" t="s">
        <v>85</v>
      </c>
      <c r="D60" s="81"/>
      <c r="E60" s="11" t="s">
        <v>70</v>
      </c>
      <c r="F60" s="11">
        <v>100</v>
      </c>
      <c r="G60" s="13">
        <f t="shared" si="2"/>
        <v>3.2</v>
      </c>
      <c r="H60" s="11">
        <v>1.6</v>
      </c>
      <c r="I60" s="11">
        <v>0</v>
      </c>
      <c r="J60" s="11">
        <v>1.6</v>
      </c>
      <c r="K60" s="11">
        <v>0</v>
      </c>
      <c r="L60" s="11">
        <v>0</v>
      </c>
      <c r="M60" s="30">
        <v>0</v>
      </c>
    </row>
    <row r="61" spans="1:13" ht="15.75">
      <c r="A61" s="75"/>
      <c r="B61" s="81"/>
      <c r="C61" s="11" t="s">
        <v>86</v>
      </c>
      <c r="D61" s="81"/>
      <c r="E61" s="11" t="s">
        <v>87</v>
      </c>
      <c r="F61" s="11">
        <v>30</v>
      </c>
      <c r="G61" s="13">
        <f t="shared" si="2"/>
        <v>0.72</v>
      </c>
      <c r="H61" s="11">
        <v>0.24</v>
      </c>
      <c r="I61" s="11">
        <v>0</v>
      </c>
      <c r="J61" s="11">
        <v>0.24</v>
      </c>
      <c r="K61" s="11">
        <v>0</v>
      </c>
      <c r="L61" s="11">
        <v>0.24</v>
      </c>
      <c r="M61" s="30">
        <v>0</v>
      </c>
    </row>
    <row r="62" spans="1:13" ht="15.75">
      <c r="A62" s="75"/>
      <c r="B62" s="81"/>
      <c r="C62" s="11" t="s">
        <v>88</v>
      </c>
      <c r="D62" s="81"/>
      <c r="E62" s="11" t="s">
        <v>70</v>
      </c>
      <c r="F62" s="11">
        <v>25</v>
      </c>
      <c r="G62" s="13">
        <f t="shared" si="2"/>
        <v>1.5</v>
      </c>
      <c r="H62" s="11">
        <v>0.5</v>
      </c>
      <c r="I62" s="11">
        <v>0</v>
      </c>
      <c r="J62" s="11">
        <v>0.5</v>
      </c>
      <c r="K62" s="11">
        <v>0</v>
      </c>
      <c r="L62" s="11">
        <v>0.5</v>
      </c>
      <c r="M62" s="30">
        <v>0</v>
      </c>
    </row>
    <row r="63" spans="1:13" ht="15.75">
      <c r="A63" s="75"/>
      <c r="B63" s="81"/>
      <c r="C63" s="11" t="s">
        <v>89</v>
      </c>
      <c r="D63" s="81"/>
      <c r="E63" s="11" t="s">
        <v>70</v>
      </c>
      <c r="F63" s="11">
        <v>500</v>
      </c>
      <c r="G63" s="13">
        <f t="shared" si="2"/>
        <v>30</v>
      </c>
      <c r="H63" s="11">
        <v>10</v>
      </c>
      <c r="I63" s="11">
        <v>0</v>
      </c>
      <c r="J63" s="11">
        <v>10</v>
      </c>
      <c r="K63" s="11">
        <v>0</v>
      </c>
      <c r="L63" s="11">
        <v>10</v>
      </c>
      <c r="M63" s="30">
        <v>0</v>
      </c>
    </row>
    <row r="64" spans="1:13" ht="15.75">
      <c r="A64" s="75"/>
      <c r="B64" s="81"/>
      <c r="C64" s="11" t="s">
        <v>90</v>
      </c>
      <c r="D64" s="81"/>
      <c r="E64" s="11" t="s">
        <v>91</v>
      </c>
      <c r="F64" s="11">
        <v>100</v>
      </c>
      <c r="G64" s="13">
        <f t="shared" si="2"/>
        <v>6</v>
      </c>
      <c r="H64" s="11">
        <v>2</v>
      </c>
      <c r="I64" s="11">
        <v>0</v>
      </c>
      <c r="J64" s="11">
        <v>2</v>
      </c>
      <c r="K64" s="11">
        <v>0</v>
      </c>
      <c r="L64" s="11">
        <v>2</v>
      </c>
      <c r="M64" s="30">
        <v>0</v>
      </c>
    </row>
    <row r="65" spans="1:15" ht="15.75">
      <c r="A65" s="75"/>
      <c r="B65" s="81"/>
      <c r="C65" s="11" t="s">
        <v>92</v>
      </c>
      <c r="D65" s="81"/>
      <c r="E65" s="11" t="s">
        <v>70</v>
      </c>
      <c r="F65" s="11">
        <v>250</v>
      </c>
      <c r="G65" s="13">
        <f t="shared" si="2"/>
        <v>30</v>
      </c>
      <c r="H65" s="11">
        <v>10</v>
      </c>
      <c r="I65" s="11">
        <v>0</v>
      </c>
      <c r="J65" s="11">
        <v>10</v>
      </c>
      <c r="K65" s="11">
        <v>0</v>
      </c>
      <c r="L65" s="11">
        <v>10</v>
      </c>
      <c r="M65" s="30">
        <v>0</v>
      </c>
    </row>
    <row r="66" spans="1:15" ht="15.75" customHeight="1">
      <c r="A66" s="82" t="s">
        <v>93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</row>
    <row r="67" spans="1:15" ht="15.75" customHeight="1">
      <c r="A67" s="75">
        <v>21</v>
      </c>
      <c r="B67" s="81" t="s">
        <v>94</v>
      </c>
      <c r="C67" s="81"/>
      <c r="D67" s="81" t="s">
        <v>95</v>
      </c>
      <c r="E67" s="81"/>
      <c r="F67" s="81"/>
      <c r="G67" s="13">
        <f>H67+J67+L67</f>
        <v>880</v>
      </c>
      <c r="H67" s="13">
        <f>H68+H69</f>
        <v>360</v>
      </c>
      <c r="I67" s="13">
        <f>SUM(I68:I69)</f>
        <v>0</v>
      </c>
      <c r="J67" s="13">
        <f>J68+J69</f>
        <v>260</v>
      </c>
      <c r="K67" s="13">
        <v>0</v>
      </c>
      <c r="L67" s="13">
        <f>L68+L69</f>
        <v>260</v>
      </c>
      <c r="M67" s="14">
        <v>0</v>
      </c>
      <c r="O67" s="31"/>
    </row>
    <row r="68" spans="1:15" ht="59.25" customHeight="1">
      <c r="A68" s="75"/>
      <c r="B68" s="81"/>
      <c r="C68" s="81"/>
      <c r="D68" s="81"/>
      <c r="E68" s="81"/>
      <c r="F68" s="81"/>
      <c r="G68" s="13">
        <f>H68+J68+L68</f>
        <v>700</v>
      </c>
      <c r="H68" s="11">
        <v>300</v>
      </c>
      <c r="I68" s="11" t="s">
        <v>13</v>
      </c>
      <c r="J68" s="11">
        <v>200</v>
      </c>
      <c r="K68" s="11" t="s">
        <v>13</v>
      </c>
      <c r="L68" s="11">
        <v>200</v>
      </c>
      <c r="M68" s="30" t="s">
        <v>13</v>
      </c>
    </row>
    <row r="69" spans="1:15" ht="97.5" customHeight="1">
      <c r="A69" s="10">
        <v>22</v>
      </c>
      <c r="B69" s="11" t="s">
        <v>96</v>
      </c>
      <c r="C69" s="11"/>
      <c r="D69" s="11" t="s">
        <v>95</v>
      </c>
      <c r="E69" s="11"/>
      <c r="F69" s="11"/>
      <c r="G69" s="13">
        <f>H69+J69+L69</f>
        <v>180</v>
      </c>
      <c r="H69" s="11">
        <v>60</v>
      </c>
      <c r="I69" s="11" t="s">
        <v>13</v>
      </c>
      <c r="J69" s="11">
        <v>60</v>
      </c>
      <c r="K69" s="11" t="s">
        <v>13</v>
      </c>
      <c r="L69" s="11">
        <v>60</v>
      </c>
      <c r="M69" s="30" t="s">
        <v>13</v>
      </c>
    </row>
    <row r="70" spans="1:15">
      <c r="H70" s="1" t="s">
        <v>97</v>
      </c>
    </row>
  </sheetData>
  <mergeCells count="47">
    <mergeCell ref="A66:M66"/>
    <mergeCell ref="A67:A68"/>
    <mergeCell ref="B67:B68"/>
    <mergeCell ref="C67:C68"/>
    <mergeCell ref="D67:D68"/>
    <mergeCell ref="E67:E68"/>
    <mergeCell ref="F67:F68"/>
    <mergeCell ref="A49:A56"/>
    <mergeCell ref="B49:B56"/>
    <mergeCell ref="D49:D56"/>
    <mergeCell ref="A57:A65"/>
    <mergeCell ref="B57:B65"/>
    <mergeCell ref="D57:D65"/>
    <mergeCell ref="A41:A44"/>
    <mergeCell ref="B41:B44"/>
    <mergeCell ref="D41:D44"/>
    <mergeCell ref="A45:A48"/>
    <mergeCell ref="B45:B48"/>
    <mergeCell ref="D45:D48"/>
    <mergeCell ref="A28:A32"/>
    <mergeCell ref="B28:B32"/>
    <mergeCell ref="D30:D32"/>
    <mergeCell ref="A33:M33"/>
    <mergeCell ref="A34:A40"/>
    <mergeCell ref="B34:B40"/>
    <mergeCell ref="D34:D40"/>
    <mergeCell ref="A19:M19"/>
    <mergeCell ref="B20:C20"/>
    <mergeCell ref="B21:C21"/>
    <mergeCell ref="A22:M22"/>
    <mergeCell ref="A23:A27"/>
    <mergeCell ref="B23:B27"/>
    <mergeCell ref="D25:D27"/>
    <mergeCell ref="A2:M2"/>
    <mergeCell ref="A3:A7"/>
    <mergeCell ref="B3:B7"/>
    <mergeCell ref="C3:C7"/>
    <mergeCell ref="D3:D7"/>
    <mergeCell ref="E3:E7"/>
    <mergeCell ref="F3:F7"/>
    <mergeCell ref="G3:M3"/>
    <mergeCell ref="G4:G7"/>
    <mergeCell ref="H4:M4"/>
    <mergeCell ref="H5:M5"/>
    <mergeCell ref="H6:I6"/>
    <mergeCell ref="J6:K6"/>
    <mergeCell ref="L6:M6"/>
  </mergeCells>
  <pageMargins left="0.62986111111111098" right="0.59027777777777801" top="0" bottom="0" header="0.511811023622047" footer="0.511811023622047"/>
  <pageSetup paperSize="9" scale="65" orientation="landscape" horizontalDpi="300" verticalDpi="300"/>
  <rowBreaks count="2" manualBreakCount="2">
    <brk id="17" max="16383" man="1"/>
    <brk id="32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2"/>
  <sheetViews>
    <sheetView tabSelected="1" zoomScale="60" zoomScaleNormal="60" workbookViewId="0">
      <selection activeCell="F15" sqref="F15:F16"/>
    </sheetView>
  </sheetViews>
  <sheetFormatPr defaultColWidth="9.140625" defaultRowHeight="18.75"/>
  <cols>
    <col min="1" max="1" width="9.140625" style="32"/>
    <col min="2" max="2" width="38.140625" style="32" customWidth="1"/>
    <col min="3" max="3" width="46" style="32" customWidth="1"/>
    <col min="4" max="4" width="10.85546875" style="32" customWidth="1"/>
    <col min="5" max="5" width="13" style="32" customWidth="1"/>
    <col min="6" max="6" width="25.140625" style="32" customWidth="1"/>
    <col min="7" max="7" width="32.7109375" style="32" customWidth="1"/>
    <col min="8" max="8" width="23.5703125" style="32" customWidth="1"/>
    <col min="9" max="9" width="14.28515625" style="32" customWidth="1"/>
    <col min="10" max="10" width="9.5703125" style="32" customWidth="1"/>
    <col min="11" max="11" width="16.5703125" style="32" customWidth="1"/>
    <col min="12" max="12" width="9.140625" style="32"/>
    <col min="13" max="13" width="13.5703125" style="32" customWidth="1"/>
    <col min="14" max="14" width="9.140625" style="32"/>
    <col min="15" max="15" width="17" style="32" customWidth="1"/>
    <col min="16" max="16" width="13.28515625" style="32" customWidth="1"/>
    <col min="17" max="17" width="52.28515625" style="32" customWidth="1"/>
    <col min="18" max="16384" width="9.140625" style="32"/>
  </cols>
  <sheetData>
    <row r="1" spans="1:17" ht="67.5" customHeight="1">
      <c r="Q1" s="73" t="s">
        <v>168</v>
      </c>
    </row>
    <row r="2" spans="1:17" ht="46.5" customHeight="1">
      <c r="A2" s="83" t="s">
        <v>169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spans="1:17" ht="18.75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ht="22.5" customHeight="1" thickBo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ht="19.5" customHeight="1" thickBot="1">
      <c r="A5" s="84" t="s">
        <v>98</v>
      </c>
      <c r="B5" s="84" t="s">
        <v>99</v>
      </c>
      <c r="C5" s="84" t="s">
        <v>100</v>
      </c>
      <c r="D5" s="84"/>
      <c r="E5" s="84"/>
      <c r="F5" s="84" t="s">
        <v>101</v>
      </c>
      <c r="G5" s="84" t="s">
        <v>102</v>
      </c>
      <c r="H5" s="84" t="s">
        <v>103</v>
      </c>
      <c r="I5" s="84" t="s">
        <v>104</v>
      </c>
      <c r="J5" s="84"/>
      <c r="K5" s="84"/>
      <c r="L5" s="84"/>
      <c r="M5" s="84"/>
      <c r="N5" s="84"/>
      <c r="O5" s="84"/>
      <c r="P5" s="84"/>
      <c r="Q5" s="84" t="s">
        <v>105</v>
      </c>
    </row>
    <row r="6" spans="1:17" ht="18.75" customHeight="1" thickTop="1" thickBot="1">
      <c r="A6" s="85"/>
      <c r="B6" s="85"/>
      <c r="C6" s="85"/>
      <c r="D6" s="85"/>
      <c r="E6" s="85"/>
      <c r="F6" s="85"/>
      <c r="G6" s="85"/>
      <c r="H6" s="85"/>
      <c r="I6" s="84" t="s">
        <v>106</v>
      </c>
      <c r="J6" s="84"/>
      <c r="K6" s="84" t="s">
        <v>107</v>
      </c>
      <c r="L6" s="84"/>
      <c r="M6" s="84" t="s">
        <v>108</v>
      </c>
      <c r="N6" s="84"/>
      <c r="O6" s="84" t="s">
        <v>109</v>
      </c>
      <c r="P6" s="84"/>
      <c r="Q6" s="85"/>
    </row>
    <row r="7" spans="1:17" ht="20.25" thickTop="1" thickBot="1">
      <c r="A7" s="85"/>
      <c r="B7" s="85"/>
      <c r="C7" s="85"/>
      <c r="D7" s="85"/>
      <c r="E7" s="85"/>
      <c r="F7" s="85"/>
      <c r="G7" s="85"/>
      <c r="H7" s="85"/>
      <c r="I7" s="84"/>
      <c r="J7" s="84"/>
      <c r="K7" s="84"/>
      <c r="L7" s="84"/>
      <c r="M7" s="84"/>
      <c r="N7" s="84"/>
      <c r="O7" s="84"/>
      <c r="P7" s="84"/>
      <c r="Q7" s="85"/>
    </row>
    <row r="8" spans="1:17" ht="16.5" customHeight="1" thickTop="1" thickBot="1">
      <c r="A8" s="85"/>
      <c r="B8" s="85"/>
      <c r="C8" s="85"/>
      <c r="D8" s="85"/>
      <c r="E8" s="85"/>
      <c r="F8" s="85"/>
      <c r="G8" s="85"/>
      <c r="H8" s="85"/>
      <c r="I8" s="86" t="s">
        <v>110</v>
      </c>
      <c r="J8" s="86" t="s">
        <v>111</v>
      </c>
      <c r="K8" s="86" t="s">
        <v>110</v>
      </c>
      <c r="L8" s="86" t="s">
        <v>111</v>
      </c>
      <c r="M8" s="86" t="s">
        <v>110</v>
      </c>
      <c r="N8" s="86" t="s">
        <v>111</v>
      </c>
      <c r="O8" s="86" t="s">
        <v>110</v>
      </c>
      <c r="P8" s="86" t="s">
        <v>111</v>
      </c>
      <c r="Q8" s="85"/>
    </row>
    <row r="9" spans="1:17" ht="4.5" customHeight="1" thickTop="1" thickBot="1">
      <c r="A9" s="85"/>
      <c r="B9" s="85"/>
      <c r="C9" s="85"/>
      <c r="D9" s="85"/>
      <c r="E9" s="85"/>
      <c r="F9" s="85"/>
      <c r="G9" s="85"/>
      <c r="H9" s="85"/>
      <c r="I9" s="85"/>
      <c r="J9" s="86"/>
      <c r="K9" s="86"/>
      <c r="L9" s="86"/>
      <c r="M9" s="86"/>
      <c r="N9" s="86"/>
      <c r="O9" s="86"/>
      <c r="P9" s="86"/>
      <c r="Q9" s="85"/>
    </row>
    <row r="10" spans="1:17" ht="6.75" hidden="1" customHeight="1" thickTop="1" thickBot="1">
      <c r="A10" s="85"/>
      <c r="B10" s="85"/>
      <c r="C10" s="85"/>
      <c r="D10" s="85"/>
      <c r="E10" s="85"/>
      <c r="F10" s="85"/>
      <c r="G10" s="85"/>
      <c r="H10" s="85"/>
      <c r="I10" s="85"/>
      <c r="J10" s="86"/>
      <c r="K10" s="86"/>
      <c r="L10" s="86"/>
      <c r="M10" s="86"/>
      <c r="N10" s="86"/>
      <c r="O10" s="86"/>
      <c r="P10" s="86"/>
      <c r="Q10" s="85"/>
    </row>
    <row r="11" spans="1:17" ht="20.25" hidden="1" thickTop="1" thickBot="1">
      <c r="A11" s="85"/>
      <c r="B11" s="85"/>
      <c r="C11" s="85"/>
      <c r="D11" s="85"/>
      <c r="E11" s="85"/>
      <c r="F11" s="85"/>
      <c r="G11" s="85"/>
      <c r="H11" s="85"/>
      <c r="I11" s="85"/>
      <c r="J11" s="86"/>
      <c r="K11" s="86"/>
      <c r="L11" s="86"/>
      <c r="M11" s="86"/>
      <c r="N11" s="86"/>
      <c r="O11" s="86"/>
      <c r="P11" s="86"/>
      <c r="Q11" s="85"/>
    </row>
    <row r="12" spans="1:17" ht="18.75" customHeight="1" thickBot="1">
      <c r="A12" s="58">
        <v>1</v>
      </c>
      <c r="B12" s="58">
        <v>2</v>
      </c>
      <c r="C12" s="84">
        <v>3</v>
      </c>
      <c r="D12" s="84"/>
      <c r="E12" s="84"/>
      <c r="F12" s="58">
        <v>4</v>
      </c>
      <c r="G12" s="58">
        <v>5</v>
      </c>
      <c r="H12" s="58">
        <v>6</v>
      </c>
      <c r="I12" s="59">
        <v>7</v>
      </c>
      <c r="J12" s="59">
        <v>8</v>
      </c>
      <c r="K12" s="59">
        <v>9</v>
      </c>
      <c r="L12" s="59">
        <v>10</v>
      </c>
      <c r="M12" s="59">
        <v>11</v>
      </c>
      <c r="N12" s="59">
        <v>12</v>
      </c>
      <c r="O12" s="59">
        <v>13</v>
      </c>
      <c r="P12" s="59">
        <v>14</v>
      </c>
      <c r="Q12" s="60">
        <v>15</v>
      </c>
    </row>
    <row r="13" spans="1:17" ht="31.5" customHeight="1">
      <c r="A13" s="87"/>
      <c r="B13" s="88"/>
      <c r="C13" s="88"/>
      <c r="D13" s="88"/>
      <c r="E13" s="88"/>
      <c r="F13" s="88"/>
      <c r="G13" s="88"/>
      <c r="H13" s="88"/>
      <c r="I13" s="56">
        <f>I15+I16+I17+I18+I19+I20+I21+I22+I24+I26+I27+I28+I29+I30+I31+I32+I33+I35+I36+I37+I38+I39+I41+I48+I52+I56+I64</f>
        <v>4224.7400000000007</v>
      </c>
      <c r="J13" s="56" t="s">
        <v>13</v>
      </c>
      <c r="K13" s="56">
        <f t="shared" ref="K13:O13" si="0">K15+K16+K17+K18+K19+K20+K21+K22+K24+K26+K27+K28+K29+K30+K31+K32+K33+K35+K36+K37+K38+K39+K41+K48+K52+K56+K64</f>
        <v>4325.7400000000007</v>
      </c>
      <c r="L13" s="56" t="s">
        <v>13</v>
      </c>
      <c r="M13" s="56">
        <f t="shared" si="0"/>
        <v>5540.64</v>
      </c>
      <c r="N13" s="56" t="s">
        <v>13</v>
      </c>
      <c r="O13" s="56">
        <f t="shared" si="0"/>
        <v>14091.119999999999</v>
      </c>
      <c r="P13" s="57" t="s">
        <v>13</v>
      </c>
      <c r="Q13" s="61"/>
    </row>
    <row r="14" spans="1:17" ht="27.75" customHeight="1">
      <c r="A14" s="89" t="s">
        <v>112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</row>
    <row r="15" spans="1:17" s="33" customFormat="1" ht="110.25" customHeight="1">
      <c r="A15" s="62">
        <v>1</v>
      </c>
      <c r="B15" s="44" t="s">
        <v>166</v>
      </c>
      <c r="C15" s="92" t="s">
        <v>167</v>
      </c>
      <c r="D15" s="92"/>
      <c r="E15" s="92"/>
      <c r="F15" s="34" t="s">
        <v>113</v>
      </c>
      <c r="G15" s="44" t="s">
        <v>153</v>
      </c>
      <c r="H15" s="34" t="s">
        <v>114</v>
      </c>
      <c r="I15" s="45">
        <v>20</v>
      </c>
      <c r="J15" s="45" t="s">
        <v>13</v>
      </c>
      <c r="K15" s="45">
        <v>20</v>
      </c>
      <c r="L15" s="45" t="s">
        <v>13</v>
      </c>
      <c r="M15" s="45">
        <v>20</v>
      </c>
      <c r="N15" s="45" t="s">
        <v>13</v>
      </c>
      <c r="O15" s="35">
        <f t="shared" ref="O15:O21" si="1">M15+K15+I15</f>
        <v>60</v>
      </c>
      <c r="P15" s="46" t="s">
        <v>13</v>
      </c>
      <c r="Q15" s="63" t="s">
        <v>115</v>
      </c>
    </row>
    <row r="16" spans="1:17" s="33" customFormat="1" ht="93" customHeight="1">
      <c r="A16" s="62">
        <v>2</v>
      </c>
      <c r="B16" s="47" t="s">
        <v>116</v>
      </c>
      <c r="C16" s="92" t="s">
        <v>117</v>
      </c>
      <c r="D16" s="92"/>
      <c r="E16" s="92"/>
      <c r="F16" s="34" t="s">
        <v>113</v>
      </c>
      <c r="G16" s="44" t="s">
        <v>153</v>
      </c>
      <c r="H16" s="34" t="s">
        <v>114</v>
      </c>
      <c r="I16" s="44">
        <v>700</v>
      </c>
      <c r="J16" s="44" t="s">
        <v>13</v>
      </c>
      <c r="K16" s="44">
        <v>700</v>
      </c>
      <c r="L16" s="44" t="s">
        <v>13</v>
      </c>
      <c r="M16" s="44">
        <v>700</v>
      </c>
      <c r="N16" s="44" t="s">
        <v>13</v>
      </c>
      <c r="O16" s="35">
        <f t="shared" si="1"/>
        <v>2100</v>
      </c>
      <c r="P16" s="36" t="s">
        <v>13</v>
      </c>
      <c r="Q16" s="64" t="s">
        <v>118</v>
      </c>
    </row>
    <row r="17" spans="1:17" s="33" customFormat="1" ht="89.25" customHeight="1">
      <c r="A17" s="62">
        <v>3</v>
      </c>
      <c r="B17" s="47" t="s">
        <v>116</v>
      </c>
      <c r="C17" s="92" t="s">
        <v>119</v>
      </c>
      <c r="D17" s="92"/>
      <c r="E17" s="92"/>
      <c r="F17" s="34" t="s">
        <v>113</v>
      </c>
      <c r="G17" s="44" t="s">
        <v>153</v>
      </c>
      <c r="H17" s="34" t="s">
        <v>114</v>
      </c>
      <c r="I17" s="44">
        <v>200</v>
      </c>
      <c r="J17" s="44" t="s">
        <v>13</v>
      </c>
      <c r="K17" s="44">
        <v>200</v>
      </c>
      <c r="L17" s="44" t="s">
        <v>13</v>
      </c>
      <c r="M17" s="44">
        <v>200</v>
      </c>
      <c r="N17" s="44" t="s">
        <v>13</v>
      </c>
      <c r="O17" s="35">
        <f t="shared" si="1"/>
        <v>600</v>
      </c>
      <c r="P17" s="36" t="s">
        <v>13</v>
      </c>
      <c r="Q17" s="64" t="s">
        <v>120</v>
      </c>
    </row>
    <row r="18" spans="1:17" s="33" customFormat="1" ht="92.25" customHeight="1">
      <c r="A18" s="62">
        <v>4</v>
      </c>
      <c r="B18" s="47" t="s">
        <v>116</v>
      </c>
      <c r="C18" s="92" t="s">
        <v>121</v>
      </c>
      <c r="D18" s="92"/>
      <c r="E18" s="92"/>
      <c r="F18" s="34" t="s">
        <v>113</v>
      </c>
      <c r="G18" s="44" t="s">
        <v>153</v>
      </c>
      <c r="H18" s="34" t="s">
        <v>114</v>
      </c>
      <c r="I18" s="44">
        <v>20</v>
      </c>
      <c r="J18" s="44" t="s">
        <v>13</v>
      </c>
      <c r="K18" s="44">
        <v>21</v>
      </c>
      <c r="L18" s="44" t="s">
        <v>13</v>
      </c>
      <c r="M18" s="44">
        <v>22</v>
      </c>
      <c r="N18" s="44" t="s">
        <v>21</v>
      </c>
      <c r="O18" s="35">
        <f t="shared" si="1"/>
        <v>63</v>
      </c>
      <c r="P18" s="36" t="s">
        <v>21</v>
      </c>
      <c r="Q18" s="65" t="s">
        <v>122</v>
      </c>
    </row>
    <row r="19" spans="1:17" s="33" customFormat="1" ht="125.25" customHeight="1">
      <c r="A19" s="62">
        <v>5</v>
      </c>
      <c r="B19" s="47" t="s">
        <v>116</v>
      </c>
      <c r="C19" s="92" t="s">
        <v>123</v>
      </c>
      <c r="D19" s="92"/>
      <c r="E19" s="92"/>
      <c r="F19" s="34" t="s">
        <v>113</v>
      </c>
      <c r="G19" s="44" t="s">
        <v>154</v>
      </c>
      <c r="H19" s="34" t="s">
        <v>114</v>
      </c>
      <c r="I19" s="44">
        <v>10</v>
      </c>
      <c r="J19" s="44" t="s">
        <v>13</v>
      </c>
      <c r="K19" s="44">
        <v>10</v>
      </c>
      <c r="L19" s="44" t="s">
        <v>13</v>
      </c>
      <c r="M19" s="44">
        <v>10</v>
      </c>
      <c r="N19" s="44" t="s">
        <v>13</v>
      </c>
      <c r="O19" s="35">
        <f t="shared" si="1"/>
        <v>30</v>
      </c>
      <c r="P19" s="36" t="s">
        <v>13</v>
      </c>
      <c r="Q19" s="65" t="s">
        <v>124</v>
      </c>
    </row>
    <row r="20" spans="1:17" s="33" customFormat="1" ht="132" customHeight="1">
      <c r="A20" s="62">
        <v>6</v>
      </c>
      <c r="B20" s="47" t="s">
        <v>125</v>
      </c>
      <c r="C20" s="92" t="s">
        <v>24</v>
      </c>
      <c r="D20" s="92"/>
      <c r="E20" s="92"/>
      <c r="F20" s="34" t="s">
        <v>113</v>
      </c>
      <c r="G20" s="44" t="s">
        <v>154</v>
      </c>
      <c r="H20" s="34" t="s">
        <v>114</v>
      </c>
      <c r="I20" s="44">
        <v>5</v>
      </c>
      <c r="J20" s="44" t="s">
        <v>13</v>
      </c>
      <c r="K20" s="44">
        <v>5</v>
      </c>
      <c r="L20" s="44" t="s">
        <v>13</v>
      </c>
      <c r="M20" s="44">
        <v>5</v>
      </c>
      <c r="N20" s="44" t="s">
        <v>13</v>
      </c>
      <c r="O20" s="35">
        <f t="shared" si="1"/>
        <v>15</v>
      </c>
      <c r="P20" s="36" t="s">
        <v>13</v>
      </c>
      <c r="Q20" s="65" t="s">
        <v>126</v>
      </c>
    </row>
    <row r="21" spans="1:17" s="33" customFormat="1" ht="88.5" customHeight="1">
      <c r="A21" s="62">
        <v>7</v>
      </c>
      <c r="B21" s="39" t="s">
        <v>127</v>
      </c>
      <c r="C21" s="92" t="s">
        <v>128</v>
      </c>
      <c r="D21" s="92"/>
      <c r="E21" s="92"/>
      <c r="F21" s="34" t="s">
        <v>113</v>
      </c>
      <c r="G21" s="44" t="s">
        <v>153</v>
      </c>
      <c r="H21" s="34" t="s">
        <v>114</v>
      </c>
      <c r="I21" s="44">
        <v>50</v>
      </c>
      <c r="J21" s="44" t="s">
        <v>13</v>
      </c>
      <c r="K21" s="44">
        <v>50</v>
      </c>
      <c r="L21" s="44" t="s">
        <v>13</v>
      </c>
      <c r="M21" s="44">
        <v>50</v>
      </c>
      <c r="N21" s="44" t="s">
        <v>13</v>
      </c>
      <c r="O21" s="35">
        <f t="shared" si="1"/>
        <v>150</v>
      </c>
      <c r="P21" s="36" t="s">
        <v>13</v>
      </c>
      <c r="Q21" s="65" t="s">
        <v>129</v>
      </c>
    </row>
    <row r="22" spans="1:17" s="33" customFormat="1" ht="123" customHeight="1">
      <c r="A22" s="62">
        <v>8</v>
      </c>
      <c r="B22" s="48" t="s">
        <v>125</v>
      </c>
      <c r="C22" s="93" t="s">
        <v>130</v>
      </c>
      <c r="D22" s="93"/>
      <c r="E22" s="93"/>
      <c r="F22" s="34" t="s">
        <v>113</v>
      </c>
      <c r="G22" s="44" t="s">
        <v>155</v>
      </c>
      <c r="H22" s="34" t="s">
        <v>114</v>
      </c>
      <c r="I22" s="44">
        <v>30</v>
      </c>
      <c r="J22" s="44" t="s">
        <v>13</v>
      </c>
      <c r="K22" s="44">
        <v>30</v>
      </c>
      <c r="L22" s="44" t="s">
        <v>13</v>
      </c>
      <c r="M22" s="44">
        <v>30</v>
      </c>
      <c r="N22" s="44" t="s">
        <v>13</v>
      </c>
      <c r="O22" s="35">
        <v>90</v>
      </c>
      <c r="P22" s="36"/>
      <c r="Q22" s="66" t="s">
        <v>131</v>
      </c>
    </row>
    <row r="23" spans="1:17" s="33" customFormat="1" ht="40.5" customHeight="1">
      <c r="A23" s="94" t="s">
        <v>132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</row>
    <row r="24" spans="1:17" s="33" customFormat="1" ht="146.25" customHeight="1">
      <c r="A24" s="37">
        <v>9</v>
      </c>
      <c r="B24" s="39" t="s">
        <v>133</v>
      </c>
      <c r="C24" s="97" t="s">
        <v>134</v>
      </c>
      <c r="D24" s="97"/>
      <c r="E24" s="97"/>
      <c r="F24" s="34" t="s">
        <v>113</v>
      </c>
      <c r="G24" s="44" t="s">
        <v>153</v>
      </c>
      <c r="H24" s="34" t="s">
        <v>135</v>
      </c>
      <c r="I24" s="44">
        <v>1000</v>
      </c>
      <c r="J24" s="49" t="s">
        <v>13</v>
      </c>
      <c r="K24" s="40">
        <v>2000</v>
      </c>
      <c r="L24" s="39" t="s">
        <v>13</v>
      </c>
      <c r="M24" s="39">
        <v>3100</v>
      </c>
      <c r="N24" s="39">
        <v>0</v>
      </c>
      <c r="O24" s="38">
        <f>M24+K24+I24</f>
        <v>6100</v>
      </c>
      <c r="P24" s="39" t="s">
        <v>13</v>
      </c>
      <c r="Q24" s="65" t="s">
        <v>136</v>
      </c>
    </row>
    <row r="25" spans="1:17" s="33" customFormat="1" ht="36.75" customHeight="1">
      <c r="A25" s="94" t="s">
        <v>137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6"/>
    </row>
    <row r="26" spans="1:17" s="33" customFormat="1" ht="104.25" customHeight="1">
      <c r="A26" s="98">
        <v>10</v>
      </c>
      <c r="B26" s="92" t="s">
        <v>37</v>
      </c>
      <c r="C26" s="92" t="s">
        <v>156</v>
      </c>
      <c r="D26" s="92"/>
      <c r="E26" s="92"/>
      <c r="F26" s="34" t="s">
        <v>113</v>
      </c>
      <c r="G26" s="44" t="s">
        <v>153</v>
      </c>
      <c r="H26" s="97" t="s">
        <v>135</v>
      </c>
      <c r="I26" s="44">
        <v>100</v>
      </c>
      <c r="J26" s="44" t="s">
        <v>13</v>
      </c>
      <c r="K26" s="44">
        <v>50</v>
      </c>
      <c r="L26" s="44" t="s">
        <v>13</v>
      </c>
      <c r="M26" s="44">
        <v>50</v>
      </c>
      <c r="N26" s="44" t="s">
        <v>13</v>
      </c>
      <c r="O26" s="38">
        <f t="shared" ref="O26:O33" si="2">M26+K26+I26</f>
        <v>200</v>
      </c>
      <c r="P26" s="39"/>
      <c r="Q26" s="99" t="s">
        <v>138</v>
      </c>
    </row>
    <row r="27" spans="1:17" s="33" customFormat="1" ht="83.25" customHeight="1">
      <c r="A27" s="98"/>
      <c r="B27" s="92"/>
      <c r="C27" s="92" t="s">
        <v>157</v>
      </c>
      <c r="D27" s="92"/>
      <c r="E27" s="92"/>
      <c r="F27" s="34" t="s">
        <v>113</v>
      </c>
      <c r="G27" s="44" t="s">
        <v>153</v>
      </c>
      <c r="H27" s="97"/>
      <c r="I27" s="44">
        <v>100</v>
      </c>
      <c r="J27" s="44" t="s">
        <v>13</v>
      </c>
      <c r="K27" s="44">
        <v>50</v>
      </c>
      <c r="L27" s="44" t="s">
        <v>13</v>
      </c>
      <c r="M27" s="44">
        <v>50</v>
      </c>
      <c r="N27" s="44" t="s">
        <v>13</v>
      </c>
      <c r="O27" s="38">
        <f t="shared" si="2"/>
        <v>200</v>
      </c>
      <c r="P27" s="39"/>
      <c r="Q27" s="99"/>
    </row>
    <row r="28" spans="1:17" s="33" customFormat="1" ht="87.75" customHeight="1">
      <c r="A28" s="98"/>
      <c r="B28" s="92"/>
      <c r="C28" s="92" t="s">
        <v>158</v>
      </c>
      <c r="D28" s="92"/>
      <c r="E28" s="92"/>
      <c r="F28" s="34" t="s">
        <v>113</v>
      </c>
      <c r="G28" s="44" t="s">
        <v>153</v>
      </c>
      <c r="H28" s="97"/>
      <c r="I28" s="44">
        <v>200</v>
      </c>
      <c r="J28" s="44" t="s">
        <v>13</v>
      </c>
      <c r="K28" s="44">
        <v>50</v>
      </c>
      <c r="L28" s="44" t="s">
        <v>13</v>
      </c>
      <c r="M28" s="44">
        <v>50</v>
      </c>
      <c r="N28" s="44" t="s">
        <v>13</v>
      </c>
      <c r="O28" s="38">
        <f t="shared" si="2"/>
        <v>300</v>
      </c>
      <c r="P28" s="39"/>
      <c r="Q28" s="99"/>
    </row>
    <row r="29" spans="1:17" s="33" customFormat="1" ht="84.75" customHeight="1">
      <c r="A29" s="98"/>
      <c r="B29" s="92"/>
      <c r="C29" s="92" t="s">
        <v>159</v>
      </c>
      <c r="D29" s="92"/>
      <c r="E29" s="92"/>
      <c r="F29" s="34" t="s">
        <v>113</v>
      </c>
      <c r="G29" s="44" t="s">
        <v>153</v>
      </c>
      <c r="H29" s="97"/>
      <c r="I29" s="44">
        <v>20</v>
      </c>
      <c r="J29" s="44" t="s">
        <v>13</v>
      </c>
      <c r="K29" s="44">
        <v>0</v>
      </c>
      <c r="L29" s="44" t="s">
        <v>13</v>
      </c>
      <c r="M29" s="44">
        <v>0</v>
      </c>
      <c r="N29" s="44" t="s">
        <v>13</v>
      </c>
      <c r="O29" s="38">
        <f t="shared" si="2"/>
        <v>20</v>
      </c>
      <c r="P29" s="39"/>
      <c r="Q29" s="99"/>
    </row>
    <row r="30" spans="1:17" s="33" customFormat="1" ht="89.25" customHeight="1">
      <c r="A30" s="98"/>
      <c r="B30" s="92"/>
      <c r="C30" s="100" t="s">
        <v>160</v>
      </c>
      <c r="D30" s="100"/>
      <c r="E30" s="100"/>
      <c r="F30" s="34" t="s">
        <v>113</v>
      </c>
      <c r="G30" s="44" t="s">
        <v>153</v>
      </c>
      <c r="H30" s="97"/>
      <c r="I30" s="44">
        <v>50</v>
      </c>
      <c r="J30" s="44" t="s">
        <v>13</v>
      </c>
      <c r="K30" s="44">
        <v>0</v>
      </c>
      <c r="L30" s="44" t="s">
        <v>13</v>
      </c>
      <c r="M30" s="44">
        <v>0</v>
      </c>
      <c r="N30" s="44" t="s">
        <v>13</v>
      </c>
      <c r="O30" s="38">
        <f t="shared" si="2"/>
        <v>50</v>
      </c>
      <c r="P30" s="39"/>
      <c r="Q30" s="99"/>
    </row>
    <row r="31" spans="1:17" s="33" customFormat="1" ht="82.5" customHeight="1">
      <c r="A31" s="98"/>
      <c r="B31" s="92"/>
      <c r="C31" s="92" t="s">
        <v>161</v>
      </c>
      <c r="D31" s="92"/>
      <c r="E31" s="92"/>
      <c r="F31" s="34" t="s">
        <v>113</v>
      </c>
      <c r="G31" s="44" t="s">
        <v>153</v>
      </c>
      <c r="H31" s="97"/>
      <c r="I31" s="44">
        <v>50</v>
      </c>
      <c r="J31" s="44" t="s">
        <v>13</v>
      </c>
      <c r="K31" s="44">
        <v>0</v>
      </c>
      <c r="L31" s="44" t="s">
        <v>13</v>
      </c>
      <c r="M31" s="44">
        <v>0</v>
      </c>
      <c r="N31" s="44" t="s">
        <v>13</v>
      </c>
      <c r="O31" s="38">
        <f t="shared" si="2"/>
        <v>50</v>
      </c>
      <c r="P31" s="39"/>
      <c r="Q31" s="99"/>
    </row>
    <row r="32" spans="1:17" s="33" customFormat="1" ht="92.25" customHeight="1">
      <c r="A32" s="98"/>
      <c r="B32" s="92"/>
      <c r="C32" s="100" t="s">
        <v>162</v>
      </c>
      <c r="D32" s="100"/>
      <c r="E32" s="100"/>
      <c r="F32" s="34" t="s">
        <v>113</v>
      </c>
      <c r="G32" s="44" t="s">
        <v>153</v>
      </c>
      <c r="H32" s="97"/>
      <c r="I32" s="44">
        <v>300</v>
      </c>
      <c r="J32" s="44" t="s">
        <v>13</v>
      </c>
      <c r="K32" s="44">
        <v>50</v>
      </c>
      <c r="L32" s="44" t="s">
        <v>13</v>
      </c>
      <c r="M32" s="44">
        <v>50</v>
      </c>
      <c r="N32" s="44" t="s">
        <v>13</v>
      </c>
      <c r="O32" s="38">
        <f t="shared" si="2"/>
        <v>400</v>
      </c>
      <c r="P32" s="39"/>
      <c r="Q32" s="99"/>
    </row>
    <row r="33" spans="1:17" s="33" customFormat="1" ht="93.75" customHeight="1">
      <c r="A33" s="98"/>
      <c r="B33" s="92"/>
      <c r="C33" s="100" t="s">
        <v>163</v>
      </c>
      <c r="D33" s="100"/>
      <c r="E33" s="100"/>
      <c r="F33" s="34" t="s">
        <v>113</v>
      </c>
      <c r="G33" s="44" t="s">
        <v>153</v>
      </c>
      <c r="H33" s="97"/>
      <c r="I33" s="44">
        <v>50</v>
      </c>
      <c r="J33" s="44" t="s">
        <v>13</v>
      </c>
      <c r="K33" s="44">
        <v>50</v>
      </c>
      <c r="L33" s="44" t="s">
        <v>13</v>
      </c>
      <c r="M33" s="44">
        <v>50</v>
      </c>
      <c r="N33" s="44" t="s">
        <v>13</v>
      </c>
      <c r="O33" s="38">
        <f t="shared" si="2"/>
        <v>150</v>
      </c>
      <c r="P33" s="39"/>
      <c r="Q33" s="99"/>
    </row>
    <row r="34" spans="1:17" s="33" customFormat="1" ht="29.25" customHeight="1">
      <c r="A34" s="94" t="s">
        <v>139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6"/>
    </row>
    <row r="35" spans="1:17" s="33" customFormat="1" ht="92.25" customHeight="1">
      <c r="A35" s="98">
        <v>11</v>
      </c>
      <c r="B35" s="92" t="s">
        <v>93</v>
      </c>
      <c r="C35" s="101" t="s">
        <v>140</v>
      </c>
      <c r="D35" s="101"/>
      <c r="E35" s="101"/>
      <c r="F35" s="50" t="s">
        <v>113</v>
      </c>
      <c r="G35" s="51" t="s">
        <v>141</v>
      </c>
      <c r="H35" s="102" t="s">
        <v>114</v>
      </c>
      <c r="I35" s="51">
        <v>300</v>
      </c>
      <c r="J35" s="51" t="s">
        <v>13</v>
      </c>
      <c r="K35" s="51">
        <v>200</v>
      </c>
      <c r="L35" s="51" t="s">
        <v>13</v>
      </c>
      <c r="M35" s="51">
        <v>200</v>
      </c>
      <c r="N35" s="52"/>
      <c r="O35" s="53">
        <f>M35+K35+I35</f>
        <v>700</v>
      </c>
      <c r="P35" s="52"/>
      <c r="Q35" s="103" t="s">
        <v>142</v>
      </c>
    </row>
    <row r="36" spans="1:17" s="33" customFormat="1" ht="111.75" customHeight="1">
      <c r="A36" s="98"/>
      <c r="B36" s="92"/>
      <c r="C36" s="101" t="s">
        <v>143</v>
      </c>
      <c r="D36" s="101"/>
      <c r="E36" s="101"/>
      <c r="F36" s="50" t="s">
        <v>113</v>
      </c>
      <c r="G36" s="54" t="s">
        <v>144</v>
      </c>
      <c r="H36" s="102"/>
      <c r="I36" s="51">
        <v>60</v>
      </c>
      <c r="J36" s="51" t="s">
        <v>13</v>
      </c>
      <c r="K36" s="51">
        <v>60</v>
      </c>
      <c r="L36" s="51" t="s">
        <v>13</v>
      </c>
      <c r="M36" s="51">
        <v>60</v>
      </c>
      <c r="N36" s="52"/>
      <c r="O36" s="53">
        <f>M36+K36+I36</f>
        <v>180</v>
      </c>
      <c r="P36" s="52"/>
      <c r="Q36" s="103"/>
    </row>
    <row r="37" spans="1:17" s="33" customFormat="1" ht="77.25" customHeight="1">
      <c r="A37" s="98"/>
      <c r="B37" s="92"/>
      <c r="C37" s="101" t="s">
        <v>145</v>
      </c>
      <c r="D37" s="101"/>
      <c r="E37" s="101"/>
      <c r="F37" s="50" t="s">
        <v>113</v>
      </c>
      <c r="G37" s="51" t="s">
        <v>141</v>
      </c>
      <c r="H37" s="102"/>
      <c r="I37" s="51">
        <v>70</v>
      </c>
      <c r="J37" s="51"/>
      <c r="K37" s="51">
        <v>70</v>
      </c>
      <c r="L37" s="51"/>
      <c r="M37" s="51">
        <v>70</v>
      </c>
      <c r="N37" s="52"/>
      <c r="O37" s="53">
        <v>210</v>
      </c>
      <c r="P37" s="52"/>
      <c r="Q37" s="67" t="s">
        <v>146</v>
      </c>
    </row>
    <row r="38" spans="1:17" s="33" customFormat="1" ht="150" customHeight="1">
      <c r="A38" s="98"/>
      <c r="B38" s="92"/>
      <c r="C38" s="104" t="s">
        <v>147</v>
      </c>
      <c r="D38" s="104"/>
      <c r="E38" s="104"/>
      <c r="F38" s="50" t="s">
        <v>113</v>
      </c>
      <c r="G38" s="55" t="s">
        <v>165</v>
      </c>
      <c r="H38" s="102"/>
      <c r="I38" s="51">
        <v>300</v>
      </c>
      <c r="J38" s="51"/>
      <c r="K38" s="51">
        <v>100</v>
      </c>
      <c r="L38" s="51"/>
      <c r="M38" s="51">
        <v>100</v>
      </c>
      <c r="N38" s="52"/>
      <c r="O38" s="53">
        <v>500</v>
      </c>
      <c r="P38" s="52"/>
      <c r="Q38" s="68" t="s">
        <v>148</v>
      </c>
    </row>
    <row r="39" spans="1:17" s="33" customFormat="1" ht="141" customHeight="1">
      <c r="A39" s="98"/>
      <c r="B39" s="92"/>
      <c r="C39" s="101" t="s">
        <v>149</v>
      </c>
      <c r="D39" s="101"/>
      <c r="E39" s="101"/>
      <c r="F39" s="50" t="s">
        <v>113</v>
      </c>
      <c r="G39" s="55" t="s">
        <v>164</v>
      </c>
      <c r="H39" s="102"/>
      <c r="I39" s="51">
        <v>50</v>
      </c>
      <c r="J39" s="51"/>
      <c r="K39" s="51">
        <v>50</v>
      </c>
      <c r="L39" s="51"/>
      <c r="M39" s="51">
        <v>50</v>
      </c>
      <c r="N39" s="52"/>
      <c r="O39" s="53">
        <v>150</v>
      </c>
      <c r="P39" s="52"/>
      <c r="Q39" s="69" t="s">
        <v>148</v>
      </c>
    </row>
    <row r="40" spans="1:17" s="33" customFormat="1" ht="28.5" customHeight="1">
      <c r="A40" s="94" t="s">
        <v>150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6"/>
    </row>
    <row r="41" spans="1:17" s="33" customFormat="1" ht="18.75" customHeight="1">
      <c r="A41" s="98">
        <v>12</v>
      </c>
      <c r="B41" s="92" t="s">
        <v>48</v>
      </c>
      <c r="C41" s="44"/>
      <c r="D41" s="44"/>
      <c r="E41" s="36"/>
      <c r="F41" s="34"/>
      <c r="G41" s="97" t="s">
        <v>151</v>
      </c>
      <c r="H41" s="97" t="s">
        <v>114</v>
      </c>
      <c r="I41" s="36">
        <f t="shared" ref="I41:N41" si="3">SUM(I42:I47)</f>
        <v>380</v>
      </c>
      <c r="J41" s="36">
        <f t="shared" si="3"/>
        <v>0</v>
      </c>
      <c r="K41" s="36">
        <f t="shared" si="3"/>
        <v>385</v>
      </c>
      <c r="L41" s="36">
        <f t="shared" si="3"/>
        <v>0</v>
      </c>
      <c r="M41" s="36">
        <f t="shared" si="3"/>
        <v>385</v>
      </c>
      <c r="N41" s="36">
        <f t="shared" si="3"/>
        <v>0</v>
      </c>
      <c r="O41" s="38">
        <f t="shared" ref="O41:O72" si="4">M41+K41+I41</f>
        <v>1150</v>
      </c>
      <c r="P41" s="40">
        <f t="shared" ref="P41:P72" si="5">N41+L41+J41</f>
        <v>0</v>
      </c>
      <c r="Q41" s="99" t="s">
        <v>152</v>
      </c>
    </row>
    <row r="42" spans="1:17" s="33" customFormat="1">
      <c r="A42" s="98"/>
      <c r="B42" s="92"/>
      <c r="C42" s="44" t="s">
        <v>49</v>
      </c>
      <c r="D42" s="44" t="s">
        <v>50</v>
      </c>
      <c r="E42" s="44">
        <v>5</v>
      </c>
      <c r="F42" s="34" t="s">
        <v>113</v>
      </c>
      <c r="G42" s="97"/>
      <c r="H42" s="97"/>
      <c r="I42" s="44">
        <v>10</v>
      </c>
      <c r="J42" s="44">
        <v>0</v>
      </c>
      <c r="K42" s="44">
        <v>15</v>
      </c>
      <c r="L42" s="44">
        <v>0</v>
      </c>
      <c r="M42" s="44">
        <v>15</v>
      </c>
      <c r="N42" s="44">
        <v>0</v>
      </c>
      <c r="O42" s="40">
        <f t="shared" si="4"/>
        <v>40</v>
      </c>
      <c r="P42" s="40">
        <f t="shared" si="5"/>
        <v>0</v>
      </c>
      <c r="Q42" s="99"/>
    </row>
    <row r="43" spans="1:17" s="33" customFormat="1">
      <c r="A43" s="98"/>
      <c r="B43" s="92"/>
      <c r="C43" s="44" t="s">
        <v>51</v>
      </c>
      <c r="D43" s="44" t="s">
        <v>52</v>
      </c>
      <c r="E43" s="44">
        <v>1</v>
      </c>
      <c r="F43" s="34" t="s">
        <v>113</v>
      </c>
      <c r="G43" s="97"/>
      <c r="H43" s="97"/>
      <c r="I43" s="44">
        <v>100</v>
      </c>
      <c r="J43" s="44">
        <v>0</v>
      </c>
      <c r="K43" s="44">
        <v>100</v>
      </c>
      <c r="L43" s="44">
        <v>0</v>
      </c>
      <c r="M43" s="44">
        <v>100</v>
      </c>
      <c r="N43" s="44">
        <v>0</v>
      </c>
      <c r="O43" s="40">
        <f t="shared" si="4"/>
        <v>300</v>
      </c>
      <c r="P43" s="40">
        <f t="shared" si="5"/>
        <v>0</v>
      </c>
      <c r="Q43" s="99"/>
    </row>
    <row r="44" spans="1:17" s="33" customFormat="1">
      <c r="A44" s="98"/>
      <c r="B44" s="92"/>
      <c r="C44" s="44" t="s">
        <v>53</v>
      </c>
      <c r="D44" s="44" t="s">
        <v>52</v>
      </c>
      <c r="E44" s="44">
        <v>20</v>
      </c>
      <c r="F44" s="34" t="s">
        <v>113</v>
      </c>
      <c r="G44" s="97"/>
      <c r="H44" s="97"/>
      <c r="I44" s="44">
        <v>100</v>
      </c>
      <c r="J44" s="44">
        <v>0</v>
      </c>
      <c r="K44" s="44">
        <v>100</v>
      </c>
      <c r="L44" s="44">
        <v>0</v>
      </c>
      <c r="M44" s="44">
        <v>100</v>
      </c>
      <c r="N44" s="44">
        <v>0</v>
      </c>
      <c r="O44" s="40">
        <f t="shared" si="4"/>
        <v>300</v>
      </c>
      <c r="P44" s="40">
        <f t="shared" si="5"/>
        <v>0</v>
      </c>
      <c r="Q44" s="99"/>
    </row>
    <row r="45" spans="1:17" s="33" customFormat="1">
      <c r="A45" s="98"/>
      <c r="B45" s="92"/>
      <c r="C45" s="44" t="s">
        <v>54</v>
      </c>
      <c r="D45" s="44" t="s">
        <v>55</v>
      </c>
      <c r="E45" s="44">
        <v>50</v>
      </c>
      <c r="F45" s="34" t="s">
        <v>113</v>
      </c>
      <c r="G45" s="97"/>
      <c r="H45" s="97"/>
      <c r="I45" s="44">
        <v>5</v>
      </c>
      <c r="J45" s="44">
        <v>0</v>
      </c>
      <c r="K45" s="44">
        <v>5</v>
      </c>
      <c r="L45" s="44">
        <v>0</v>
      </c>
      <c r="M45" s="44">
        <v>5</v>
      </c>
      <c r="N45" s="44">
        <v>0</v>
      </c>
      <c r="O45" s="40">
        <f t="shared" si="4"/>
        <v>15</v>
      </c>
      <c r="P45" s="40">
        <f t="shared" si="5"/>
        <v>0</v>
      </c>
      <c r="Q45" s="99"/>
    </row>
    <row r="46" spans="1:17" s="33" customFormat="1">
      <c r="A46" s="98"/>
      <c r="B46" s="92"/>
      <c r="C46" s="44" t="s">
        <v>56</v>
      </c>
      <c r="D46" s="44" t="s">
        <v>50</v>
      </c>
      <c r="E46" s="44">
        <v>0.5</v>
      </c>
      <c r="F46" s="34" t="s">
        <v>113</v>
      </c>
      <c r="G46" s="97"/>
      <c r="H46" s="97"/>
      <c r="I46" s="44">
        <v>15</v>
      </c>
      <c r="J46" s="44">
        <v>0</v>
      </c>
      <c r="K46" s="44">
        <v>15</v>
      </c>
      <c r="L46" s="44">
        <v>0</v>
      </c>
      <c r="M46" s="44">
        <v>15</v>
      </c>
      <c r="N46" s="44">
        <v>0</v>
      </c>
      <c r="O46" s="40">
        <f t="shared" si="4"/>
        <v>45</v>
      </c>
      <c r="P46" s="40">
        <f t="shared" si="5"/>
        <v>0</v>
      </c>
      <c r="Q46" s="99"/>
    </row>
    <row r="47" spans="1:17" s="33" customFormat="1">
      <c r="A47" s="98"/>
      <c r="B47" s="92"/>
      <c r="C47" s="44" t="s">
        <v>57</v>
      </c>
      <c r="D47" s="44" t="s">
        <v>58</v>
      </c>
      <c r="E47" s="44">
        <v>50</v>
      </c>
      <c r="F47" s="34" t="s">
        <v>113</v>
      </c>
      <c r="G47" s="97"/>
      <c r="H47" s="97"/>
      <c r="I47" s="44">
        <v>150</v>
      </c>
      <c r="J47" s="44">
        <v>0</v>
      </c>
      <c r="K47" s="44">
        <v>150</v>
      </c>
      <c r="L47" s="44">
        <v>0</v>
      </c>
      <c r="M47" s="44">
        <v>150</v>
      </c>
      <c r="N47" s="44">
        <v>0</v>
      </c>
      <c r="O47" s="40">
        <f t="shared" si="4"/>
        <v>450</v>
      </c>
      <c r="P47" s="40">
        <f t="shared" si="5"/>
        <v>0</v>
      </c>
      <c r="Q47" s="99"/>
    </row>
    <row r="48" spans="1:17" s="33" customFormat="1" ht="18.75" customHeight="1">
      <c r="A48" s="98">
        <v>13</v>
      </c>
      <c r="B48" s="92" t="s">
        <v>59</v>
      </c>
      <c r="C48" s="44"/>
      <c r="D48" s="44"/>
      <c r="E48" s="44"/>
      <c r="F48" s="34" t="s">
        <v>113</v>
      </c>
      <c r="G48" s="97"/>
      <c r="H48" s="97"/>
      <c r="I48" s="36">
        <f t="shared" ref="I48:N48" si="6">SUM(I49:I51)</f>
        <v>120</v>
      </c>
      <c r="J48" s="36">
        <f t="shared" si="6"/>
        <v>0</v>
      </c>
      <c r="K48" s="36">
        <f t="shared" si="6"/>
        <v>125</v>
      </c>
      <c r="L48" s="36">
        <f t="shared" si="6"/>
        <v>0</v>
      </c>
      <c r="M48" s="36">
        <f t="shared" si="6"/>
        <v>125</v>
      </c>
      <c r="N48" s="36">
        <f t="shared" si="6"/>
        <v>0</v>
      </c>
      <c r="O48" s="38">
        <f t="shared" si="4"/>
        <v>370</v>
      </c>
      <c r="P48" s="40">
        <f t="shared" si="5"/>
        <v>0</v>
      </c>
      <c r="Q48" s="99"/>
    </row>
    <row r="49" spans="1:17" s="33" customFormat="1">
      <c r="A49" s="98"/>
      <c r="B49" s="92"/>
      <c r="C49" s="44" t="s">
        <v>60</v>
      </c>
      <c r="D49" s="44" t="s">
        <v>61</v>
      </c>
      <c r="E49" s="44">
        <v>2.5</v>
      </c>
      <c r="F49" s="34" t="s">
        <v>113</v>
      </c>
      <c r="G49" s="97"/>
      <c r="H49" s="97"/>
      <c r="I49" s="44">
        <v>60</v>
      </c>
      <c r="J49" s="44">
        <v>0</v>
      </c>
      <c r="K49" s="44">
        <v>60</v>
      </c>
      <c r="L49" s="44">
        <v>0</v>
      </c>
      <c r="M49" s="44">
        <v>60</v>
      </c>
      <c r="N49" s="44">
        <v>0</v>
      </c>
      <c r="O49" s="40">
        <f t="shared" si="4"/>
        <v>180</v>
      </c>
      <c r="P49" s="40">
        <f t="shared" si="5"/>
        <v>0</v>
      </c>
      <c r="Q49" s="99"/>
    </row>
    <row r="50" spans="1:17" s="33" customFormat="1">
      <c r="A50" s="98"/>
      <c r="B50" s="92"/>
      <c r="C50" s="44" t="s">
        <v>62</v>
      </c>
      <c r="D50" s="44" t="s">
        <v>61</v>
      </c>
      <c r="E50" s="44">
        <v>2.5</v>
      </c>
      <c r="F50" s="34" t="s">
        <v>113</v>
      </c>
      <c r="G50" s="97"/>
      <c r="H50" s="97"/>
      <c r="I50" s="44">
        <v>50</v>
      </c>
      <c r="J50" s="44">
        <v>0</v>
      </c>
      <c r="K50" s="44">
        <v>50</v>
      </c>
      <c r="L50" s="44">
        <v>0</v>
      </c>
      <c r="M50" s="44">
        <v>50</v>
      </c>
      <c r="N50" s="44">
        <v>0</v>
      </c>
      <c r="O50" s="40">
        <f t="shared" si="4"/>
        <v>150</v>
      </c>
      <c r="P50" s="40">
        <f t="shared" si="5"/>
        <v>0</v>
      </c>
      <c r="Q50" s="99"/>
    </row>
    <row r="51" spans="1:17" s="33" customFormat="1">
      <c r="A51" s="98"/>
      <c r="B51" s="92"/>
      <c r="C51" s="44" t="s">
        <v>63</v>
      </c>
      <c r="D51" s="44" t="s">
        <v>61</v>
      </c>
      <c r="E51" s="44">
        <v>0.1</v>
      </c>
      <c r="F51" s="34" t="s">
        <v>113</v>
      </c>
      <c r="G51" s="97"/>
      <c r="H51" s="97"/>
      <c r="I51" s="44">
        <v>10</v>
      </c>
      <c r="J51" s="44">
        <v>0</v>
      </c>
      <c r="K51" s="44">
        <v>15</v>
      </c>
      <c r="L51" s="44">
        <v>0</v>
      </c>
      <c r="M51" s="44">
        <v>15</v>
      </c>
      <c r="N51" s="44">
        <v>0</v>
      </c>
      <c r="O51" s="40">
        <f t="shared" si="4"/>
        <v>40</v>
      </c>
      <c r="P51" s="40">
        <f t="shared" si="5"/>
        <v>0</v>
      </c>
      <c r="Q51" s="99"/>
    </row>
    <row r="52" spans="1:17" s="33" customFormat="1" ht="18.75" customHeight="1">
      <c r="A52" s="98">
        <v>14</v>
      </c>
      <c r="B52" s="92" t="s">
        <v>64</v>
      </c>
      <c r="C52" s="44"/>
      <c r="D52" s="44"/>
      <c r="E52" s="44"/>
      <c r="F52" s="34" t="s">
        <v>113</v>
      </c>
      <c r="G52" s="97"/>
      <c r="H52" s="97"/>
      <c r="I52" s="36">
        <f t="shared" ref="I52:N52" si="7">SUM(I53:I55)</f>
        <v>10.1</v>
      </c>
      <c r="J52" s="36">
        <f t="shared" si="7"/>
        <v>0</v>
      </c>
      <c r="K52" s="36">
        <f t="shared" si="7"/>
        <v>10.1</v>
      </c>
      <c r="L52" s="36">
        <f t="shared" si="7"/>
        <v>0</v>
      </c>
      <c r="M52" s="36">
        <f t="shared" si="7"/>
        <v>10.1</v>
      </c>
      <c r="N52" s="36">
        <f t="shared" si="7"/>
        <v>0</v>
      </c>
      <c r="O52" s="38">
        <f t="shared" si="4"/>
        <v>30.299999999999997</v>
      </c>
      <c r="P52" s="40">
        <f t="shared" si="5"/>
        <v>0</v>
      </c>
      <c r="Q52" s="99"/>
    </row>
    <row r="53" spans="1:17" s="33" customFormat="1">
      <c r="A53" s="98"/>
      <c r="B53" s="92"/>
      <c r="C53" s="44" t="s">
        <v>65</v>
      </c>
      <c r="D53" s="44" t="s">
        <v>66</v>
      </c>
      <c r="E53" s="44">
        <v>100</v>
      </c>
      <c r="F53" s="34" t="s">
        <v>113</v>
      </c>
      <c r="G53" s="97"/>
      <c r="H53" s="97"/>
      <c r="I53" s="44">
        <v>0.1</v>
      </c>
      <c r="J53" s="44">
        <v>0</v>
      </c>
      <c r="K53" s="44">
        <v>0.1</v>
      </c>
      <c r="L53" s="44">
        <v>0</v>
      </c>
      <c r="M53" s="44">
        <v>0.1</v>
      </c>
      <c r="N53" s="44">
        <v>0</v>
      </c>
      <c r="O53" s="40">
        <f t="shared" si="4"/>
        <v>0.30000000000000004</v>
      </c>
      <c r="P53" s="40">
        <f t="shared" si="5"/>
        <v>0</v>
      </c>
      <c r="Q53" s="99"/>
    </row>
    <row r="54" spans="1:17" s="33" customFormat="1">
      <c r="A54" s="98"/>
      <c r="B54" s="92"/>
      <c r="C54" s="44" t="s">
        <v>67</v>
      </c>
      <c r="D54" s="44" t="s">
        <v>68</v>
      </c>
      <c r="E54" s="44">
        <v>200</v>
      </c>
      <c r="F54" s="34" t="s">
        <v>113</v>
      </c>
      <c r="G54" s="97"/>
      <c r="H54" s="97"/>
      <c r="I54" s="44">
        <v>5</v>
      </c>
      <c r="J54" s="44">
        <v>0</v>
      </c>
      <c r="K54" s="44">
        <v>5</v>
      </c>
      <c r="L54" s="44">
        <v>0</v>
      </c>
      <c r="M54" s="44">
        <v>5</v>
      </c>
      <c r="N54" s="44">
        <v>0</v>
      </c>
      <c r="O54" s="40">
        <f t="shared" si="4"/>
        <v>15</v>
      </c>
      <c r="P54" s="40">
        <f t="shared" si="5"/>
        <v>0</v>
      </c>
      <c r="Q54" s="99"/>
    </row>
    <row r="55" spans="1:17" s="33" customFormat="1">
      <c r="A55" s="98"/>
      <c r="B55" s="92"/>
      <c r="C55" s="44" t="s">
        <v>69</v>
      </c>
      <c r="D55" s="44" t="s">
        <v>70</v>
      </c>
      <c r="E55" s="44">
        <v>20</v>
      </c>
      <c r="F55" s="34" t="s">
        <v>113</v>
      </c>
      <c r="G55" s="97"/>
      <c r="H55" s="97"/>
      <c r="I55" s="44">
        <v>5</v>
      </c>
      <c r="J55" s="44">
        <v>0</v>
      </c>
      <c r="K55" s="44">
        <v>5</v>
      </c>
      <c r="L55" s="44">
        <v>0</v>
      </c>
      <c r="M55" s="44">
        <v>5</v>
      </c>
      <c r="N55" s="44">
        <v>0</v>
      </c>
      <c r="O55" s="40">
        <f t="shared" si="4"/>
        <v>15</v>
      </c>
      <c r="P55" s="40">
        <f t="shared" si="5"/>
        <v>0</v>
      </c>
      <c r="Q55" s="99"/>
    </row>
    <row r="56" spans="1:17" s="33" customFormat="1" ht="18.75" customHeight="1">
      <c r="A56" s="98">
        <v>15</v>
      </c>
      <c r="B56" s="92" t="s">
        <v>71</v>
      </c>
      <c r="C56" s="44"/>
      <c r="D56" s="36"/>
      <c r="E56" s="36"/>
      <c r="F56" s="34"/>
      <c r="G56" s="97"/>
      <c r="H56" s="97"/>
      <c r="I56" s="36">
        <f t="shared" ref="I56:N56" si="8">SUM(I57:I63)</f>
        <v>2.8</v>
      </c>
      <c r="J56" s="36">
        <f t="shared" si="8"/>
        <v>0</v>
      </c>
      <c r="K56" s="36">
        <f t="shared" si="8"/>
        <v>12.8</v>
      </c>
      <c r="L56" s="36">
        <f t="shared" si="8"/>
        <v>0</v>
      </c>
      <c r="M56" s="36">
        <f t="shared" si="8"/>
        <v>128.30000000000001</v>
      </c>
      <c r="N56" s="36">
        <f t="shared" si="8"/>
        <v>0</v>
      </c>
      <c r="O56" s="38">
        <f t="shared" si="4"/>
        <v>143.90000000000003</v>
      </c>
      <c r="P56" s="40">
        <f t="shared" si="5"/>
        <v>0</v>
      </c>
      <c r="Q56" s="99"/>
    </row>
    <row r="57" spans="1:17" s="33" customFormat="1" ht="37.5">
      <c r="A57" s="98"/>
      <c r="B57" s="92"/>
      <c r="C57" s="44" t="s">
        <v>72</v>
      </c>
      <c r="D57" s="44" t="s">
        <v>73</v>
      </c>
      <c r="E57" s="44">
        <v>300</v>
      </c>
      <c r="F57" s="34" t="s">
        <v>113</v>
      </c>
      <c r="G57" s="97"/>
      <c r="H57" s="97"/>
      <c r="I57" s="44">
        <v>0.3</v>
      </c>
      <c r="J57" s="44">
        <v>0</v>
      </c>
      <c r="K57" s="44">
        <v>0.3</v>
      </c>
      <c r="L57" s="44">
        <v>0</v>
      </c>
      <c r="M57" s="44">
        <v>0.3</v>
      </c>
      <c r="N57" s="44">
        <v>0</v>
      </c>
      <c r="O57" s="40">
        <f t="shared" si="4"/>
        <v>0.89999999999999991</v>
      </c>
      <c r="P57" s="40">
        <f t="shared" si="5"/>
        <v>0</v>
      </c>
      <c r="Q57" s="99"/>
    </row>
    <row r="58" spans="1:17" s="33" customFormat="1">
      <c r="A58" s="98"/>
      <c r="B58" s="92"/>
      <c r="C58" s="44" t="s">
        <v>74</v>
      </c>
      <c r="D58" s="44" t="s">
        <v>75</v>
      </c>
      <c r="E58" s="44">
        <v>250</v>
      </c>
      <c r="F58" s="34" t="s">
        <v>113</v>
      </c>
      <c r="G58" s="97"/>
      <c r="H58" s="97"/>
      <c r="I58" s="44">
        <v>1</v>
      </c>
      <c r="J58" s="44">
        <v>0</v>
      </c>
      <c r="K58" s="44">
        <v>1</v>
      </c>
      <c r="L58" s="44">
        <v>0</v>
      </c>
      <c r="M58" s="44">
        <v>1</v>
      </c>
      <c r="N58" s="44">
        <v>0</v>
      </c>
      <c r="O58" s="40">
        <f t="shared" si="4"/>
        <v>3</v>
      </c>
      <c r="P58" s="40">
        <f t="shared" si="5"/>
        <v>0</v>
      </c>
      <c r="Q58" s="99"/>
    </row>
    <row r="59" spans="1:17" s="33" customFormat="1">
      <c r="A59" s="98"/>
      <c r="B59" s="92"/>
      <c r="C59" s="44" t="s">
        <v>76</v>
      </c>
      <c r="D59" s="44" t="s">
        <v>75</v>
      </c>
      <c r="E59" s="44">
        <v>1</v>
      </c>
      <c r="F59" s="34" t="s">
        <v>113</v>
      </c>
      <c r="G59" s="97"/>
      <c r="H59" s="97"/>
      <c r="I59" s="44">
        <v>0</v>
      </c>
      <c r="J59" s="44">
        <v>0</v>
      </c>
      <c r="K59" s="44">
        <v>0</v>
      </c>
      <c r="L59" s="44">
        <v>0</v>
      </c>
      <c r="M59" s="44">
        <v>100</v>
      </c>
      <c r="N59" s="44">
        <v>0</v>
      </c>
      <c r="O59" s="40">
        <f t="shared" si="4"/>
        <v>100</v>
      </c>
      <c r="P59" s="40">
        <f t="shared" si="5"/>
        <v>0</v>
      </c>
      <c r="Q59" s="99"/>
    </row>
    <row r="60" spans="1:17" s="33" customFormat="1">
      <c r="A60" s="98"/>
      <c r="B60" s="92"/>
      <c r="C60" s="44" t="s">
        <v>77</v>
      </c>
      <c r="D60" s="44" t="s">
        <v>75</v>
      </c>
      <c r="E60" s="44">
        <v>400</v>
      </c>
      <c r="F60" s="34" t="s">
        <v>113</v>
      </c>
      <c r="G60" s="97"/>
      <c r="H60" s="97"/>
      <c r="I60" s="44">
        <v>1</v>
      </c>
      <c r="J60" s="44">
        <v>0</v>
      </c>
      <c r="K60" s="44">
        <v>1</v>
      </c>
      <c r="L60" s="44">
        <v>0</v>
      </c>
      <c r="M60" s="44">
        <v>1</v>
      </c>
      <c r="N60" s="44">
        <v>0</v>
      </c>
      <c r="O60" s="40">
        <f t="shared" si="4"/>
        <v>3</v>
      </c>
      <c r="P60" s="40">
        <f t="shared" si="5"/>
        <v>0</v>
      </c>
      <c r="Q60" s="99"/>
    </row>
    <row r="61" spans="1:17" s="33" customFormat="1" ht="37.5">
      <c r="A61" s="98"/>
      <c r="B61" s="92"/>
      <c r="C61" s="44" t="s">
        <v>78</v>
      </c>
      <c r="D61" s="44" t="s">
        <v>79</v>
      </c>
      <c r="E61" s="44">
        <v>100</v>
      </c>
      <c r="F61" s="34" t="s">
        <v>113</v>
      </c>
      <c r="G61" s="97"/>
      <c r="H61" s="97"/>
      <c r="I61" s="44">
        <v>0.5</v>
      </c>
      <c r="J61" s="44">
        <v>0</v>
      </c>
      <c r="K61" s="44">
        <v>0.5</v>
      </c>
      <c r="L61" s="44">
        <v>0</v>
      </c>
      <c r="M61" s="44">
        <v>1</v>
      </c>
      <c r="N61" s="44">
        <v>0</v>
      </c>
      <c r="O61" s="40">
        <f t="shared" si="4"/>
        <v>2</v>
      </c>
      <c r="P61" s="40">
        <f t="shared" si="5"/>
        <v>0</v>
      </c>
      <c r="Q61" s="99"/>
    </row>
    <row r="62" spans="1:17" s="33" customFormat="1">
      <c r="A62" s="98"/>
      <c r="B62" s="92"/>
      <c r="C62" s="44" t="s">
        <v>80</v>
      </c>
      <c r="D62" s="44" t="s">
        <v>75</v>
      </c>
      <c r="E62" s="44">
        <v>4</v>
      </c>
      <c r="F62" s="34" t="s">
        <v>113</v>
      </c>
      <c r="G62" s="97"/>
      <c r="H62" s="97"/>
      <c r="I62" s="44">
        <v>0</v>
      </c>
      <c r="J62" s="44">
        <v>0</v>
      </c>
      <c r="K62" s="44">
        <v>10</v>
      </c>
      <c r="L62" s="44">
        <v>0</v>
      </c>
      <c r="M62" s="44">
        <v>10</v>
      </c>
      <c r="N62" s="44">
        <v>0</v>
      </c>
      <c r="O62" s="40">
        <f t="shared" si="4"/>
        <v>20</v>
      </c>
      <c r="P62" s="40">
        <f t="shared" si="5"/>
        <v>0</v>
      </c>
      <c r="Q62" s="99"/>
    </row>
    <row r="63" spans="1:17" s="33" customFormat="1">
      <c r="A63" s="98"/>
      <c r="B63" s="92"/>
      <c r="C63" s="44" t="s">
        <v>81</v>
      </c>
      <c r="D63" s="44" t="s">
        <v>66</v>
      </c>
      <c r="E63" s="44">
        <v>1</v>
      </c>
      <c r="F63" s="34" t="s">
        <v>113</v>
      </c>
      <c r="G63" s="97"/>
      <c r="H63" s="97"/>
      <c r="I63" s="44">
        <v>0</v>
      </c>
      <c r="J63" s="44">
        <v>0</v>
      </c>
      <c r="K63" s="44">
        <v>0</v>
      </c>
      <c r="L63" s="44">
        <v>0</v>
      </c>
      <c r="M63" s="44">
        <v>15</v>
      </c>
      <c r="N63" s="44">
        <v>0</v>
      </c>
      <c r="O63" s="40">
        <f t="shared" si="4"/>
        <v>15</v>
      </c>
      <c r="P63" s="40">
        <f t="shared" si="5"/>
        <v>0</v>
      </c>
      <c r="Q63" s="99"/>
    </row>
    <row r="64" spans="1:17" s="33" customFormat="1" ht="18.75" customHeight="1">
      <c r="A64" s="98">
        <v>16</v>
      </c>
      <c r="B64" s="92" t="s">
        <v>82</v>
      </c>
      <c r="C64" s="44"/>
      <c r="D64" s="44"/>
      <c r="E64" s="36"/>
      <c r="F64" s="34"/>
      <c r="G64" s="97"/>
      <c r="H64" s="97"/>
      <c r="I64" s="36">
        <f t="shared" ref="I64:N64" si="9">SUM(I65:I72)</f>
        <v>26.84</v>
      </c>
      <c r="J64" s="36">
        <f t="shared" si="9"/>
        <v>0</v>
      </c>
      <c r="K64" s="36">
        <f t="shared" si="9"/>
        <v>26.84</v>
      </c>
      <c r="L64" s="36">
        <f t="shared" si="9"/>
        <v>0</v>
      </c>
      <c r="M64" s="36">
        <f t="shared" si="9"/>
        <v>25.240000000000002</v>
      </c>
      <c r="N64" s="36">
        <f t="shared" si="9"/>
        <v>0</v>
      </c>
      <c r="O64" s="38">
        <f t="shared" si="4"/>
        <v>78.92</v>
      </c>
      <c r="P64" s="40">
        <f t="shared" si="5"/>
        <v>0</v>
      </c>
      <c r="Q64" s="99"/>
    </row>
    <row r="65" spans="1:17" s="33" customFormat="1">
      <c r="A65" s="98"/>
      <c r="B65" s="92"/>
      <c r="C65" s="44" t="s">
        <v>83</v>
      </c>
      <c r="D65" s="44" t="s">
        <v>70</v>
      </c>
      <c r="E65" s="44">
        <v>150</v>
      </c>
      <c r="F65" s="34" t="s">
        <v>113</v>
      </c>
      <c r="G65" s="97"/>
      <c r="H65" s="97"/>
      <c r="I65" s="44">
        <v>1</v>
      </c>
      <c r="J65" s="44">
        <v>0</v>
      </c>
      <c r="K65" s="44">
        <v>1</v>
      </c>
      <c r="L65" s="44">
        <v>0</v>
      </c>
      <c r="M65" s="44">
        <v>1</v>
      </c>
      <c r="N65" s="44">
        <v>0</v>
      </c>
      <c r="O65" s="40">
        <f t="shared" si="4"/>
        <v>3</v>
      </c>
      <c r="P65" s="40">
        <f t="shared" si="5"/>
        <v>0</v>
      </c>
      <c r="Q65" s="99"/>
    </row>
    <row r="66" spans="1:17" s="33" customFormat="1">
      <c r="A66" s="98"/>
      <c r="B66" s="92"/>
      <c r="C66" s="44" t="s">
        <v>84</v>
      </c>
      <c r="D66" s="44" t="s">
        <v>70</v>
      </c>
      <c r="E66" s="44">
        <v>150</v>
      </c>
      <c r="F66" s="34" t="s">
        <v>113</v>
      </c>
      <c r="G66" s="97"/>
      <c r="H66" s="97"/>
      <c r="I66" s="44">
        <v>1.5</v>
      </c>
      <c r="J66" s="44">
        <v>0</v>
      </c>
      <c r="K66" s="44">
        <v>1.5</v>
      </c>
      <c r="L66" s="44">
        <v>0</v>
      </c>
      <c r="M66" s="44">
        <v>1.5</v>
      </c>
      <c r="N66" s="44">
        <v>0</v>
      </c>
      <c r="O66" s="40">
        <f t="shared" si="4"/>
        <v>4.5</v>
      </c>
      <c r="P66" s="40">
        <f t="shared" si="5"/>
        <v>0</v>
      </c>
      <c r="Q66" s="99"/>
    </row>
    <row r="67" spans="1:17" s="33" customFormat="1">
      <c r="A67" s="98"/>
      <c r="B67" s="92"/>
      <c r="C67" s="44" t="s">
        <v>85</v>
      </c>
      <c r="D67" s="44" t="s">
        <v>70</v>
      </c>
      <c r="E67" s="44">
        <v>100</v>
      </c>
      <c r="F67" s="34" t="s">
        <v>113</v>
      </c>
      <c r="G67" s="97"/>
      <c r="H67" s="97"/>
      <c r="I67" s="44">
        <v>1.6</v>
      </c>
      <c r="J67" s="44">
        <v>0</v>
      </c>
      <c r="K67" s="44">
        <v>1.6</v>
      </c>
      <c r="L67" s="44">
        <v>0</v>
      </c>
      <c r="M67" s="44">
        <v>0</v>
      </c>
      <c r="N67" s="44">
        <v>0</v>
      </c>
      <c r="O67" s="40">
        <f t="shared" si="4"/>
        <v>3.2</v>
      </c>
      <c r="P67" s="40">
        <f t="shared" si="5"/>
        <v>0</v>
      </c>
      <c r="Q67" s="99"/>
    </row>
    <row r="68" spans="1:17" s="33" customFormat="1">
      <c r="A68" s="98"/>
      <c r="B68" s="92"/>
      <c r="C68" s="44" t="s">
        <v>86</v>
      </c>
      <c r="D68" s="44" t="s">
        <v>87</v>
      </c>
      <c r="E68" s="44">
        <v>30</v>
      </c>
      <c r="F68" s="34" t="s">
        <v>113</v>
      </c>
      <c r="G68" s="97"/>
      <c r="H68" s="97"/>
      <c r="I68" s="44">
        <v>0.24</v>
      </c>
      <c r="J68" s="44">
        <v>0</v>
      </c>
      <c r="K68" s="44">
        <v>0.24</v>
      </c>
      <c r="L68" s="44">
        <v>0</v>
      </c>
      <c r="M68" s="44">
        <v>0.24</v>
      </c>
      <c r="N68" s="44">
        <v>0</v>
      </c>
      <c r="O68" s="40">
        <f t="shared" si="4"/>
        <v>0.72</v>
      </c>
      <c r="P68" s="40">
        <f t="shared" si="5"/>
        <v>0</v>
      </c>
      <c r="Q68" s="99"/>
    </row>
    <row r="69" spans="1:17" s="33" customFormat="1">
      <c r="A69" s="98"/>
      <c r="B69" s="92"/>
      <c r="C69" s="44" t="s">
        <v>88</v>
      </c>
      <c r="D69" s="44" t="s">
        <v>70</v>
      </c>
      <c r="E69" s="44">
        <v>25</v>
      </c>
      <c r="F69" s="34" t="s">
        <v>113</v>
      </c>
      <c r="G69" s="97"/>
      <c r="H69" s="97"/>
      <c r="I69" s="44">
        <v>0.5</v>
      </c>
      <c r="J69" s="44">
        <v>0</v>
      </c>
      <c r="K69" s="44">
        <v>0.5</v>
      </c>
      <c r="L69" s="44">
        <v>0</v>
      </c>
      <c r="M69" s="44">
        <v>0.5</v>
      </c>
      <c r="N69" s="44">
        <v>0</v>
      </c>
      <c r="O69" s="40">
        <f t="shared" si="4"/>
        <v>1.5</v>
      </c>
      <c r="P69" s="40">
        <f t="shared" si="5"/>
        <v>0</v>
      </c>
      <c r="Q69" s="99"/>
    </row>
    <row r="70" spans="1:17" s="33" customFormat="1">
      <c r="A70" s="98"/>
      <c r="B70" s="92"/>
      <c r="C70" s="44" t="s">
        <v>89</v>
      </c>
      <c r="D70" s="44" t="s">
        <v>70</v>
      </c>
      <c r="E70" s="44">
        <v>500</v>
      </c>
      <c r="F70" s="34" t="s">
        <v>113</v>
      </c>
      <c r="G70" s="97"/>
      <c r="H70" s="97"/>
      <c r="I70" s="44">
        <v>10</v>
      </c>
      <c r="J70" s="44">
        <v>0</v>
      </c>
      <c r="K70" s="44">
        <v>10</v>
      </c>
      <c r="L70" s="44">
        <v>0</v>
      </c>
      <c r="M70" s="44">
        <v>10</v>
      </c>
      <c r="N70" s="44">
        <v>0</v>
      </c>
      <c r="O70" s="40">
        <f t="shared" si="4"/>
        <v>30</v>
      </c>
      <c r="P70" s="40">
        <f t="shared" si="5"/>
        <v>0</v>
      </c>
      <c r="Q70" s="99"/>
    </row>
    <row r="71" spans="1:17" s="33" customFormat="1">
      <c r="A71" s="98"/>
      <c r="B71" s="92"/>
      <c r="C71" s="44" t="s">
        <v>90</v>
      </c>
      <c r="D71" s="44" t="s">
        <v>91</v>
      </c>
      <c r="E71" s="44">
        <v>100</v>
      </c>
      <c r="F71" s="34" t="s">
        <v>113</v>
      </c>
      <c r="G71" s="97"/>
      <c r="H71" s="97"/>
      <c r="I71" s="44">
        <v>2</v>
      </c>
      <c r="J71" s="44">
        <v>0</v>
      </c>
      <c r="K71" s="44">
        <v>2</v>
      </c>
      <c r="L71" s="44">
        <v>0</v>
      </c>
      <c r="M71" s="44">
        <v>2</v>
      </c>
      <c r="N71" s="44">
        <v>0</v>
      </c>
      <c r="O71" s="40">
        <f t="shared" si="4"/>
        <v>6</v>
      </c>
      <c r="P71" s="40">
        <f t="shared" si="5"/>
        <v>0</v>
      </c>
      <c r="Q71" s="99"/>
    </row>
    <row r="72" spans="1:17" s="33" customFormat="1" ht="19.5" thickBot="1">
      <c r="A72" s="107"/>
      <c r="B72" s="108"/>
      <c r="C72" s="70" t="s">
        <v>92</v>
      </c>
      <c r="D72" s="70" t="s">
        <v>70</v>
      </c>
      <c r="E72" s="70">
        <v>250</v>
      </c>
      <c r="F72" s="71" t="s">
        <v>113</v>
      </c>
      <c r="G72" s="105"/>
      <c r="H72" s="105"/>
      <c r="I72" s="70">
        <v>10</v>
      </c>
      <c r="J72" s="70">
        <v>0</v>
      </c>
      <c r="K72" s="70">
        <v>10</v>
      </c>
      <c r="L72" s="70">
        <v>0</v>
      </c>
      <c r="M72" s="70">
        <v>10</v>
      </c>
      <c r="N72" s="70">
        <v>0</v>
      </c>
      <c r="O72" s="72">
        <f t="shared" si="4"/>
        <v>30</v>
      </c>
      <c r="P72" s="72">
        <f t="shared" si="5"/>
        <v>0</v>
      </c>
      <c r="Q72" s="106"/>
    </row>
    <row r="73" spans="1:17" s="33" customForma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2"/>
      <c r="P73" s="41"/>
      <c r="Q73" s="41"/>
    </row>
    <row r="74" spans="1:17" s="33" customForma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2"/>
      <c r="P74" s="42"/>
      <c r="Q74" s="41"/>
    </row>
    <row r="75" spans="1:17" s="33" customForma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2"/>
      <c r="P75" s="41"/>
      <c r="Q75" s="43"/>
    </row>
    <row r="76" spans="1:17" s="33" customForma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1:17" s="33" customFormat="1">
      <c r="A77" s="41"/>
      <c r="B77" s="41"/>
      <c r="C77" s="41"/>
      <c r="D77" s="41"/>
      <c r="E77" s="41"/>
      <c r="F77" s="41"/>
      <c r="G77" s="41"/>
      <c r="H77" s="41"/>
      <c r="I77" s="42"/>
      <c r="J77" s="42"/>
      <c r="K77" s="42"/>
      <c r="L77" s="41"/>
      <c r="M77" s="41"/>
      <c r="N77" s="41"/>
      <c r="O77" s="41"/>
      <c r="P77" s="41"/>
      <c r="Q77" s="41"/>
    </row>
    <row r="78" spans="1:17" s="33" customForma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1:17" s="33" customForma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1:17" s="33" customForma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1:17" s="33" customForma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s="33" customForma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1:17" s="33" customForma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1:17" s="33" customForma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</row>
    <row r="85" spans="1:17" s="33" customForma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1:17" s="33" customForma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1:17" s="33" customForma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1:17" s="33" customForma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1:17" s="33" customForma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1:17" s="33" customForma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1:17" s="33" customForma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1:17" s="33" customForma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1:17" s="33" customForma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1:17" s="33" customForma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1:17" s="33" customForma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1:17" s="33" customForma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1:17" s="33" customForma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1:17" s="33" customForma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1:17" s="33" customForma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1:17" s="33" customForma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1:17" s="33" customForma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1:17" s="33" customForma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s="33" customForma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s="33" customForma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1:17" s="33" customForma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s="33" customForma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s="33" customForma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s="33" customForma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17" s="33" customForma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17" s="33" customForma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17" s="33" customForma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17" s="33" customForma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17" s="33" customForma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1:17" s="33" customForma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17" s="33" customForma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</row>
    <row r="116" spans="1:17" s="33" customForma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</row>
    <row r="117" spans="1:17" s="33" customForma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</row>
    <row r="118" spans="1:17" s="33" customForma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</row>
    <row r="119" spans="1:17" s="33" customForma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</row>
    <row r="120" spans="1:17" s="33" customForma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17" s="33" customForma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17" s="33" customForma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17" s="33" customForma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pans="1:17" s="33" customForma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17" s="33" customForma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17" s="33" customForma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17" s="33" customForma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17" s="33" customForma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1:17" s="33" customForma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1:17" s="33" customForma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1:17" s="33" customForma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1:17" s="33" customForma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1:17" s="33" customForma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1:17" s="33" customForma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1:17" s="33" customForma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1:17" s="33" customForma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1:17" s="33" customForma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1:17" s="33" customForma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1:17" s="33" customForma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1:17" s="33" customForma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1:17" s="33" customForma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</row>
    <row r="142" spans="1:17" s="33" customForma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</row>
    <row r="143" spans="1:17" s="33" customForma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</row>
    <row r="144" spans="1:17" s="33" customForma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</row>
    <row r="145" spans="1:17" s="33" customForma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</row>
    <row r="146" spans="1:17" s="33" customForma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</row>
    <row r="147" spans="1:17" s="33" customForma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</row>
    <row r="148" spans="1:17" s="33" customForma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</row>
    <row r="149" spans="1:17" s="33" customForma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</row>
    <row r="150" spans="1:17" s="33" customForma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</row>
    <row r="151" spans="1:17" s="33" customForma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</row>
    <row r="152" spans="1:17" s="33" customForma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</row>
    <row r="153" spans="1:17" s="33" customForma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</row>
    <row r="154" spans="1:17" s="33" customForma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</row>
    <row r="155" spans="1:17" s="33" customForma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</row>
    <row r="156" spans="1:17" s="33" customForma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</row>
    <row r="157" spans="1:17" s="33" customForma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</row>
    <row r="158" spans="1:17" s="33" customForma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</row>
    <row r="159" spans="1:17" s="33" customForma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</row>
    <row r="160" spans="1:17" s="33" customForma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</row>
    <row r="161" spans="1:17" s="33" customForma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</row>
    <row r="162" spans="1:17" s="33" customForma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spans="1:17" s="33" customForma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</row>
    <row r="164" spans="1:17" s="33" customForma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</row>
    <row r="165" spans="1:17" s="33" customForma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</row>
    <row r="166" spans="1:17" s="33" customForma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</row>
    <row r="167" spans="1:17" s="33" customForma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</row>
    <row r="168" spans="1:17" s="33" customForma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</row>
    <row r="169" spans="1:17" s="33" customForma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</row>
    <row r="170" spans="1:17" s="33" customForma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</row>
    <row r="171" spans="1:17" s="33" customForma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</row>
    <row r="172" spans="1:17" s="33" customForma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</row>
    <row r="173" spans="1:17" s="33" customForma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</row>
    <row r="174" spans="1:17" s="33" customForma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</row>
    <row r="175" spans="1:17" s="33" customForma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</row>
    <row r="176" spans="1:17" s="33" customForma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</row>
    <row r="177" spans="1:17" s="33" customForma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</row>
    <row r="178" spans="1:17" s="33" customForma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</row>
    <row r="179" spans="1:17" s="33" customForma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</row>
    <row r="180" spans="1:17" s="33" customForma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</row>
    <row r="181" spans="1:17" s="33" customForma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</row>
    <row r="182" spans="1:17" s="33" customForma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</row>
    <row r="183" spans="1:17" s="33" customForma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</row>
    <row r="184" spans="1:17" s="33" customForma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</row>
    <row r="185" spans="1:17" s="33" customForma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</row>
    <row r="186" spans="1:17" s="33" customForma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</row>
    <row r="187" spans="1:17" s="33" customForma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</row>
    <row r="188" spans="1:17" s="33" customForma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</row>
    <row r="189" spans="1:17" s="33" customForma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</row>
    <row r="190" spans="1:17" s="33" customForma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</row>
    <row r="191" spans="1:17" s="33" customForma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</row>
    <row r="192" spans="1:17" s="33" customForma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</row>
    <row r="193" spans="1:17" s="33" customForma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</row>
    <row r="194" spans="1:17" s="33" customForma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</row>
    <row r="195" spans="1:17" s="33" customForma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</row>
    <row r="196" spans="1:17" s="33" customForma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</row>
    <row r="197" spans="1:17" s="33" customForma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</row>
    <row r="198" spans="1:17" s="33" customForma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</row>
    <row r="199" spans="1:17" s="33" customForma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</row>
    <row r="200" spans="1:17" s="33" customForma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</row>
    <row r="201" spans="1:17" s="33" customForma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</row>
    <row r="202" spans="1:17" s="33" customForma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</row>
    <row r="203" spans="1:17" s="33" customForma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</row>
    <row r="204" spans="1:17" s="33" customForma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</row>
    <row r="205" spans="1:17" s="33" customForma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s="33" customForma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</row>
    <row r="207" spans="1:17" s="33" customForma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</row>
    <row r="208" spans="1:17" s="33" customForma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</row>
    <row r="209" spans="1:17" s="33" customForma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</row>
    <row r="210" spans="1:17" s="33" customForma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</row>
    <row r="211" spans="1:17" s="33" customForma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</row>
    <row r="212" spans="1:17" s="33" customForma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</row>
    <row r="213" spans="1:17" s="33" customForma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</row>
    <row r="214" spans="1:17" s="33" customForma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</row>
    <row r="215" spans="1:17" s="33" customForma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</row>
    <row r="216" spans="1:17" s="33" customForma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</row>
    <row r="217" spans="1:17" s="33" customForma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</row>
    <row r="218" spans="1:17" s="33" customForma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</row>
    <row r="219" spans="1:17" s="33" customForma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</row>
    <row r="220" spans="1:17" s="33" customForma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</row>
    <row r="221" spans="1:17" s="33" customForma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</row>
    <row r="222" spans="1:17" s="33" customForma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</row>
    <row r="223" spans="1:17" s="33" customForma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</row>
    <row r="224" spans="1:17" s="33" customForma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</row>
    <row r="225" spans="1:17" s="33" customForma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</row>
    <row r="226" spans="1:17" s="33" customForma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</row>
    <row r="227" spans="1:17" s="33" customForma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</row>
    <row r="228" spans="1:17" s="33" customForma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</row>
    <row r="229" spans="1:17" s="33" customForma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</row>
    <row r="230" spans="1:17" s="33" customForma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</row>
    <row r="231" spans="1:17" s="33" customForma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</row>
    <row r="232" spans="1:17" s="33" customForma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</row>
    <row r="233" spans="1:17" s="33" customForma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</row>
    <row r="234" spans="1:17" s="33" customForma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</row>
    <row r="235" spans="1:17" s="33" customForma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</row>
    <row r="236" spans="1:17" s="33" customForma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</row>
    <row r="237" spans="1:17" s="33" customForma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</row>
    <row r="238" spans="1:17" s="33" customForma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</row>
    <row r="239" spans="1:17" s="33" customForma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</row>
    <row r="240" spans="1:17" s="33" customForma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</row>
    <row r="241" spans="1:17" s="33" customForma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</row>
    <row r="242" spans="1:17" s="33" customForma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</row>
    <row r="243" spans="1:17" s="33" customForma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</row>
    <row r="244" spans="1:17" s="33" customForma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</row>
    <row r="245" spans="1:17" s="33" customFormat="1"/>
    <row r="246" spans="1:17" s="33" customFormat="1"/>
    <row r="247" spans="1:17" s="33" customFormat="1"/>
    <row r="248" spans="1:17" s="33" customFormat="1"/>
    <row r="249" spans="1:17" s="33" customFormat="1"/>
    <row r="250" spans="1:17" s="33" customFormat="1"/>
    <row r="251" spans="1:17" s="33" customFormat="1"/>
    <row r="252" spans="1:17" s="33" customFormat="1"/>
  </sheetData>
  <mergeCells count="71">
    <mergeCell ref="A40:Q40"/>
    <mergeCell ref="A41:A47"/>
    <mergeCell ref="B41:B47"/>
    <mergeCell ref="G41:G72"/>
    <mergeCell ref="H41:H72"/>
    <mergeCell ref="Q41:Q72"/>
    <mergeCell ref="A48:A51"/>
    <mergeCell ref="B48:B51"/>
    <mergeCell ref="A52:A55"/>
    <mergeCell ref="B52:B55"/>
    <mergeCell ref="A56:A63"/>
    <mergeCell ref="B56:B63"/>
    <mergeCell ref="A64:A72"/>
    <mergeCell ref="B64:B72"/>
    <mergeCell ref="A34:Q34"/>
    <mergeCell ref="A35:A39"/>
    <mergeCell ref="B35:B39"/>
    <mergeCell ref="C35:E35"/>
    <mergeCell ref="H35:H39"/>
    <mergeCell ref="Q35:Q36"/>
    <mergeCell ref="C36:E36"/>
    <mergeCell ref="C37:E37"/>
    <mergeCell ref="C38:E38"/>
    <mergeCell ref="C39:E39"/>
    <mergeCell ref="C22:E22"/>
    <mergeCell ref="A23:Q23"/>
    <mergeCell ref="C24:E24"/>
    <mergeCell ref="A25:Q25"/>
    <mergeCell ref="A26:A33"/>
    <mergeCell ref="B26:B33"/>
    <mergeCell ref="C26:E26"/>
    <mergeCell ref="H26:H33"/>
    <mergeCell ref="Q26:Q33"/>
    <mergeCell ref="C27:E27"/>
    <mergeCell ref="C28:E28"/>
    <mergeCell ref="C29:E29"/>
    <mergeCell ref="C30:E30"/>
    <mergeCell ref="C31:E31"/>
    <mergeCell ref="C32:E32"/>
    <mergeCell ref="C33:E33"/>
    <mergeCell ref="C17:E17"/>
    <mergeCell ref="C18:E18"/>
    <mergeCell ref="C19:E19"/>
    <mergeCell ref="C20:E20"/>
    <mergeCell ref="C21:E21"/>
    <mergeCell ref="C12:E12"/>
    <mergeCell ref="A13:H13"/>
    <mergeCell ref="A14:Q14"/>
    <mergeCell ref="C15:E15"/>
    <mergeCell ref="C16:E16"/>
    <mergeCell ref="L8:L11"/>
    <mergeCell ref="M8:M11"/>
    <mergeCell ref="N8:N11"/>
    <mergeCell ref="O8:O11"/>
    <mergeCell ref="P8:P11"/>
    <mergeCell ref="A2:Q4"/>
    <mergeCell ref="A5:A11"/>
    <mergeCell ref="B5:B11"/>
    <mergeCell ref="C5:E11"/>
    <mergeCell ref="F5:F11"/>
    <mergeCell ref="G5:G11"/>
    <mergeCell ref="H5:H11"/>
    <mergeCell ref="I5:P5"/>
    <mergeCell ref="Q5:Q11"/>
    <mergeCell ref="I6:J7"/>
    <mergeCell ref="K6:L7"/>
    <mergeCell ref="M6:N7"/>
    <mergeCell ref="O6:P7"/>
    <mergeCell ref="I8:I11"/>
    <mergeCell ref="J8:J11"/>
    <mergeCell ref="K8:K11"/>
  </mergeCells>
  <pageMargins left="0.23622047244094491" right="0.23622047244094491" top="0.78740157480314965" bottom="0.39370078740157483" header="0.51181102362204722" footer="0.51181102362204722"/>
  <pageSetup paperSize="9" scale="40" orientation="landscape" horizontalDpi="300" verticalDpi="300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60" zoomScaleNormal="60"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Користувач Windows</cp:lastModifiedBy>
  <cp:revision>2</cp:revision>
  <cp:lastPrinted>2025-12-02T08:55:27Z</cp:lastPrinted>
  <dcterms:created xsi:type="dcterms:W3CDTF">2006-09-28T05:33:49Z</dcterms:created>
  <dcterms:modified xsi:type="dcterms:W3CDTF">2026-02-19T12:05:53Z</dcterms:modified>
  <dc:language>uk-UA</dc:language>
</cp:coreProperties>
</file>